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0" windowWidth="9075" windowHeight="8190" activeTab="0"/>
  </bookViews>
  <sheets>
    <sheet name="Перечень" sheetId="1" r:id="rId1"/>
    <sheet name="Г12" sheetId="2" r:id="rId2"/>
    <sheet name="Г14" sheetId="3" r:id="rId3"/>
    <sheet name="Г16" sheetId="4" r:id="rId4"/>
    <sheet name="К36" sheetId="5" r:id="rId5"/>
    <sheet name="К36а" sheetId="6" r:id="rId6"/>
    <sheet name="К38" sheetId="7" r:id="rId7"/>
    <sheet name="К42" sheetId="8" r:id="rId8"/>
    <sheet name="К52" sheetId="9" r:id="rId9"/>
    <sheet name="К64" sheetId="10" r:id="rId10"/>
    <sheet name="К68" sheetId="11" r:id="rId11"/>
    <sheet name="К72" sheetId="12" r:id="rId12"/>
    <sheet name="Ком8" sheetId="13" r:id="rId13"/>
    <sheet name="Ком10" sheetId="14" r:id="rId14"/>
    <sheet name="Л52" sheetId="15" r:id="rId15"/>
    <sheet name="Л53" sheetId="16" r:id="rId16"/>
    <sheet name="Л84" sheetId="17" r:id="rId17"/>
    <sheet name="Л86" sheetId="18" r:id="rId18"/>
    <sheet name="Л88" sheetId="19" r:id="rId19"/>
    <sheet name="П25" sheetId="20" r:id="rId20"/>
    <sheet name="П27" sheetId="21" r:id="rId21"/>
    <sheet name="П29" sheetId="22" r:id="rId22"/>
    <sheet name="П31" sheetId="23" r:id="rId23"/>
    <sheet name="П40а" sheetId="24" r:id="rId24"/>
    <sheet name="П40б" sheetId="25" r:id="rId25"/>
    <sheet name="П67а" sheetId="26" r:id="rId26"/>
    <sheet name="Сад9" sheetId="27" r:id="rId27"/>
    <sheet name="Сад11" sheetId="28" r:id="rId28"/>
    <sheet name="Сад23" sheetId="29" r:id="rId29"/>
    <sheet name="С1" sheetId="30" r:id="rId30"/>
    <sheet name="С2" sheetId="31" r:id="rId31"/>
    <sheet name="С3" sheetId="32" r:id="rId32"/>
    <sheet name="С4" sheetId="33" r:id="rId33"/>
    <sheet name="С5" sheetId="34" r:id="rId34"/>
    <sheet name="С6" sheetId="35" r:id="rId35"/>
    <sheet name="С7" sheetId="36" r:id="rId36"/>
    <sheet name="С8" sheetId="37" r:id="rId37"/>
    <sheet name="С9" sheetId="38" r:id="rId38"/>
    <sheet name="С10" sheetId="39" r:id="rId39"/>
    <sheet name="С12" sheetId="40" r:id="rId40"/>
    <sheet name="С13" sheetId="41" r:id="rId41"/>
    <sheet name="С14" sheetId="42" r:id="rId42"/>
    <sheet name="С15" sheetId="43" r:id="rId43"/>
    <sheet name="С17" sheetId="44" r:id="rId44"/>
    <sheet name="С19" sheetId="45" r:id="rId45"/>
    <sheet name="С20" sheetId="46" r:id="rId46"/>
    <sheet name="С21" sheetId="47" r:id="rId47"/>
    <sheet name="С22" sheetId="48" r:id="rId48"/>
    <sheet name="С23" sheetId="49" r:id="rId49"/>
  </sheets>
  <definedNames/>
  <calcPr fullCalcOnLoad="1"/>
</workbook>
</file>

<file path=xl/sharedStrings.xml><?xml version="1.0" encoding="utf-8"?>
<sst xmlns="http://schemas.openxmlformats.org/spreadsheetml/2006/main" count="16360" uniqueCount="344">
  <si>
    <t>Адрес</t>
  </si>
  <si>
    <t>Строителей, д.1</t>
  </si>
  <si>
    <t>Комсомольская, д.10</t>
  </si>
  <si>
    <t>Строителей, д.10</t>
  </si>
  <si>
    <t>Садовая, д.11</t>
  </si>
  <si>
    <t>Гагарина, д.12</t>
  </si>
  <si>
    <t>Строителей, д.12</t>
  </si>
  <si>
    <t>Строителей, д.13</t>
  </si>
  <si>
    <t>Гагарина, д.14</t>
  </si>
  <si>
    <t>Строителей, д.14</t>
  </si>
  <si>
    <t>Строителей, д.15</t>
  </si>
  <si>
    <t>Гагарина, д.16</t>
  </si>
  <si>
    <t>Строителей, д.17</t>
  </si>
  <si>
    <t>Строителей, д.19</t>
  </si>
  <si>
    <t>Строителей, д.2</t>
  </si>
  <si>
    <t>Строителей, д.20</t>
  </si>
  <si>
    <t>Строителей, д.21</t>
  </si>
  <si>
    <t>Строителей, д.22</t>
  </si>
  <si>
    <t>Садовая, д.23</t>
  </si>
  <si>
    <t>Строителей, д.23</t>
  </si>
  <si>
    <t>Пионерская, д.25</t>
  </si>
  <si>
    <t>Пионерская, д.27</t>
  </si>
  <si>
    <t>Пионерская, д.29</t>
  </si>
  <si>
    <t>Строителей, д.3</t>
  </si>
  <si>
    <t>Пионерская, д.31</t>
  </si>
  <si>
    <t>К.Маркса, д.36</t>
  </si>
  <si>
    <t>К.Маркса, д.36а</t>
  </si>
  <si>
    <t>К.Маркса, д.38</t>
  </si>
  <si>
    <t>Строителей, д.4</t>
  </si>
  <si>
    <t>Пионерская, д.40а</t>
  </si>
  <si>
    <t>Пионерская, д.40б</t>
  </si>
  <si>
    <t>К.Маркса, д.42</t>
  </si>
  <si>
    <t>Строителей, д.5</t>
  </si>
  <si>
    <t>К.Маркса, д.52</t>
  </si>
  <si>
    <t>Ленина, д.52</t>
  </si>
  <si>
    <t>Ленина, д.53</t>
  </si>
  <si>
    <t>Строителей, д.6</t>
  </si>
  <si>
    <t>К.Маркса, д.64</t>
  </si>
  <si>
    <t>Пионерская, д.67а</t>
  </si>
  <si>
    <t>К.Маркса, д.68</t>
  </si>
  <si>
    <t>Строителей, д.7</t>
  </si>
  <si>
    <t>К.Маркса, д.72</t>
  </si>
  <si>
    <t>Комсомольская, д.8</t>
  </si>
  <si>
    <t>Строителей, д.8</t>
  </si>
  <si>
    <t>Ленина, д.84</t>
  </si>
  <si>
    <t>Ленина, д.86</t>
  </si>
  <si>
    <t>Ленина, д.88</t>
  </si>
  <si>
    <t>Садовая, д.9</t>
  </si>
  <si>
    <t>Строителей, д.9</t>
  </si>
  <si>
    <t>по адресу:</t>
  </si>
  <si>
    <t>Параметры формы</t>
  </si>
  <si>
    <t>S дома м2</t>
  </si>
  <si>
    <t>Описание параметров форм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</si>
  <si>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</si>
  <si>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</si>
  <si>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</si>
  <si>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</si>
  <si>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</si>
  <si>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</si>
  <si>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</si>
  <si>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Дата заполнения/ внесения изменений</t>
  </si>
  <si>
    <t xml:space="preserve"> -</t>
  </si>
  <si>
    <t>Дата начала отчетного периода</t>
  </si>
  <si>
    <t>Указывается календарная дата первичного заполнения или внесения изменений в форму.</t>
  </si>
  <si>
    <t>Срок месяцев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</si>
  <si>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</si>
  <si>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Дата конца отчетного периода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</si>
  <si>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</si>
  <si>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</si>
  <si>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</si>
  <si>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</si>
  <si>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</si>
  <si>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</si>
  <si>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</si>
  <si>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</si>
  <si>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</si>
  <si>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</si>
  <si>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</si>
  <si>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</si>
  <si>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 xml:space="preserve"> 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</si>
  <si>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</si>
  <si>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</si>
  <si>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</si>
  <si>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</si>
  <si>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</si>
  <si>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</si>
  <si>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</si>
  <si>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</si>
  <si>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числе: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</si>
  <si>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</si>
  <si>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</si>
  <si>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 xml:space="preserve"> - 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</si>
  <si>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</si>
  <si>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</si>
  <si>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целевых взносов от собственников/ нанимателей помещений</t>
  </si>
  <si>
    <t>Получено целевых взносов от собственников 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</si>
  <si>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</si>
  <si>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</si>
  <si>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</si>
  <si>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</si>
  <si>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</si>
  <si>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</si>
  <si>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</si>
  <si>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</si>
  <si>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</si>
  <si>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</si>
  <si>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</si>
  <si>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</si>
  <si>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</si>
  <si>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</si>
  <si>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</si>
  <si>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</si>
  <si>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</si>
  <si>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</si>
  <si>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</si>
  <si>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</si>
  <si>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Управление многоквартирным домом</t>
  </si>
  <si>
    <t>Указывается наименование работ (услуг)</t>
  </si>
  <si>
    <t>Перечень работ, выполняемых по содержанию и ремонту общего имущества МКД:</t>
  </si>
  <si>
    <t>Перечень работ работ по текущему ремонту общего имущества МКД:</t>
  </si>
  <si>
    <t>Организация сбора и вывоза твердых бытовых отходов (ТБО).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</si>
  <si>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</si>
  <si>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</si>
  <si>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</si>
  <si>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</si>
  <si>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Заключение договоров Энергоснабжения с ресурсоснабжающими организациями, а также договоров со Специализированными организациями в интересах собственников МКД;</t>
  </si>
  <si>
    <t>Указывается наименование работы (услуги), выполняемой в рамках указанного раздела работ (услуг)</t>
  </si>
  <si>
    <t>Круглосуточное функционирование аварийно-диспетчерской службы.</t>
  </si>
  <si>
    <t>Организация начисления и приема обязательных платежей связанных с оплатой расходов на содержание и ремонт общего имущества собственников МКД;</t>
  </si>
  <si>
    <t>Ведение претензионной и исковой работы в отношении лиц не исполнивших обязанностей по внесению платы за жилое помещение;</t>
  </si>
  <si>
    <t>Технические осмотры;</t>
  </si>
  <si>
    <t>Работы по подготовке домов к сезонной эксплуатации;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</si>
  <si>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</si>
  <si>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Устранение местных деформаций, усиление, восстановление поврежденных участков фундаментов, вентиляционных продухов, отмосток и входов в подвалы.</t>
  </si>
  <si>
    <t>Герметизация стыков (межпанельных швов, трещин в кирпичной кладке стен), смена небольших участков обшивки деревянных наружных стен, восстановление кирпичной кладки несущих стен.</t>
  </si>
  <si>
    <t>Заделка швов и трещин в местах общего пользования, их укрепление и окраска.</t>
  </si>
  <si>
    <t>Устранение неисправностей стальных, асбестоцементных и других кровель, замена водосточных труб, ремонт гидроизоляции, утепления и вентиляции.</t>
  </si>
  <si>
    <t>Смена и восстановление отдельных элементов (приборов), оконных и дверных заполнений в местах общего пользования.</t>
  </si>
  <si>
    <t>Восстановление или замена отдельных участков и элементов лестниц, балконов, крылец (зонты, козырьки над  входами в подъезды, подвалы, над балконами верхних этажей).</t>
  </si>
  <si>
    <t>Замена, восстановление отдельных участков полов в местах общего пользования.</t>
  </si>
  <si>
    <t>Восстановление отделки стен, потолков, полов отдельными участками в подъездах, технических помещениях, в других общедомовых вспомогательных помещениях в связи с аварийными ситуациями;</t>
  </si>
  <si>
    <t>Установка, замена и восстановление работоспособности отдельных элементов и частей элементов внутренних общедомовых систем центрального отопления.</t>
  </si>
  <si>
    <t xml:space="preserve">Установка, замена и восстановление работоспособности отдельных элементов и частей элементов внутренних общедомовых систем водоснабжения, канализации </t>
  </si>
  <si>
    <t>Восстановление работоспособности общедомовой системы электроснабжения и электротехнических устройств (за исключением внутриквартирных устройств и приборов, а также приборов учета электрической энергии).</t>
  </si>
  <si>
    <t>Восстановление работоспособности дымоходов и печей общего пользования.</t>
  </si>
  <si>
    <t>Санитарное содержание общего имущества МКД</t>
  </si>
  <si>
    <t>Уборка в зимний период:</t>
  </si>
  <si>
    <t xml:space="preserve"> - подметание с крылец, спусков в подвальные помещения свежевыпавшего снега – 1 раз в сутки;</t>
  </si>
  <si>
    <t xml:space="preserve"> - посыпка крылец, спусков в подвальные помещения противогололедными материалами – 1 раз в сутки;</t>
  </si>
  <si>
    <t xml:space="preserve"> - уборка контейнерных площадок – 1 раз в сутки;</t>
  </si>
  <si>
    <t>Уборка в теплый период:</t>
  </si>
  <si>
    <t xml:space="preserve"> - подметание крылец, спусков в подвальные помещения – 1 раз в сутки;</t>
  </si>
  <si>
    <t xml:space="preserve"> - выкашивание газонов – 2 раза в сезон;</t>
  </si>
  <si>
    <t xml:space="preserve"> - протирка указателей – 1 раз в год.</t>
  </si>
  <si>
    <t>Поддержание в исправном состоянии мусоросборных контейнеров и контейнерных площадок;</t>
  </si>
  <si>
    <t>Поддержание в исправном состоянии дворовых помойниц и выгребных ям;</t>
  </si>
  <si>
    <t>Вывоз твердых бытовых отходов из контейнеров</t>
  </si>
  <si>
    <t>Уборка дворовых помойниц – по мере необходимости;</t>
  </si>
  <si>
    <t>Откачка выгребных ям - по мере необходимости;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</si>
  <si>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</si>
  <si>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</si>
  <si>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</si>
  <si>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Единица измерения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</si>
  <si>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</si>
  <si>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</si>
  <si>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</si>
  <si>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</si>
  <si>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</si>
  <si>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</si>
  <si>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</si>
  <si>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</si>
  <si>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</si>
  <si>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</si>
  <si>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</si>
  <si>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</si>
  <si>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</si>
  <si>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</si>
  <si>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</si>
  <si>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</si>
  <si>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</si>
  <si>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</si>
  <si>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</si>
  <si>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</si>
  <si>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</si>
  <si>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</si>
  <si>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</si>
  <si>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</si>
  <si>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</si>
  <si>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</si>
  <si>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</si>
  <si>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</si>
  <si>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</si>
  <si>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</si>
  <si>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</si>
  <si>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</si>
  <si>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</si>
  <si>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</si>
  <si>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</si>
  <si>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</si>
  <si>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</si>
  <si>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</si>
  <si>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</si>
  <si>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</si>
  <si>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</si>
  <si>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</si>
  <si>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</si>
  <si>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</si>
  <si>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</si>
  <si>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</si>
  <si>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</si>
  <si>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</si>
  <si>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</si>
  <si>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</si>
  <si>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</si>
  <si>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г.Пудож, ул.Гагарина, д.12</t>
  </si>
  <si>
    <t>г.Пудож, ул.Гагарина, д.14</t>
  </si>
  <si>
    <t>г.Пудож, ул.Гагарина, д.16</t>
  </si>
  <si>
    <t>г.Пудож, ул.Пионерская, д.40а</t>
  </si>
  <si>
    <t>г.Пудож, ул.Пионерская, д.40б</t>
  </si>
  <si>
    <t>г.Пудож, ул.Пионерская, д.67а</t>
  </si>
  <si>
    <t>г.Пудож, ул.К.Маркса, д.42</t>
  </si>
  <si>
    <t>г.Пудож, ул.Комсомольская, д.8</t>
  </si>
  <si>
    <t>г.Пудож, ул.Строителей, д.1</t>
  </si>
  <si>
    <t>г.Пудож, ул.Строителей, д.2</t>
  </si>
  <si>
    <t>г.Пудож, ул.Строителей, д.3</t>
  </si>
  <si>
    <t>г.Пудож, ул.Садовая, д.23</t>
  </si>
  <si>
    <t>г.Пудож, ул.К.Маркса, д.36</t>
  </si>
  <si>
    <t>г.Пудож, ул.К.Маркса, д.52</t>
  </si>
  <si>
    <t>г.Пудож, ул.Комсомольская, д.10</t>
  </si>
  <si>
    <t>г.Пудож, ул.Строителей, д.4</t>
  </si>
  <si>
    <t>г.Пудож, ул.Строителей, д.5</t>
  </si>
  <si>
    <t>г.Пудож, ул.Строителей, д.6</t>
  </si>
  <si>
    <t>г.Пудож, ул.Строителей, д.14</t>
  </si>
  <si>
    <t>г.Пудож, ул.Строителей, д.17</t>
  </si>
  <si>
    <t>Перечень многоквартирных домов, управление которыми осуществляется ООО "УК ЖКХ"</t>
  </si>
  <si>
    <t>г.Пудож, ул.Строителей, д.7</t>
  </si>
  <si>
    <t>г.Пудож, ул.Строителей, д.8</t>
  </si>
  <si>
    <t>г.Пудож, ул.Строителей, д.9</t>
  </si>
  <si>
    <t>2 на сумму 7228,39 руб.</t>
  </si>
  <si>
    <t>г.Пудож, ул.Строителей, д.19</t>
  </si>
  <si>
    <t>г.Пудож, ул.Строителей, д.20</t>
  </si>
  <si>
    <t>г.Пудож, ул.Строителей, д.21</t>
  </si>
  <si>
    <t>г.Пудож, ул.Строителей, д.22</t>
  </si>
  <si>
    <t>г.Пудож, ул.Пионерская, д.25</t>
  </si>
  <si>
    <t>г.Пудож, ул.Пионерская, д.27</t>
  </si>
  <si>
    <t>г.Пудож, ул.Пионерская, д.29</t>
  </si>
  <si>
    <t>г.Пудож, ул.Строителей, д.10</t>
  </si>
  <si>
    <t>г.Пудож, ул.Строителей, д.12</t>
  </si>
  <si>
    <t>г.Пудож, ул.Строителей, д.13</t>
  </si>
  <si>
    <t>г.Пудож, ул.Пионерская, д.31</t>
  </si>
  <si>
    <t>г.Пудож, ул.К.Маркса, д.72</t>
  </si>
  <si>
    <t>г.Пудож, ул.Строителей, д.15</t>
  </si>
  <si>
    <t>г.Пудож, ул.Строителей, д.23</t>
  </si>
  <si>
    <t>г.Пудож, ул.Ленина, д.86</t>
  </si>
  <si>
    <t>г.Пудож, ул.Ленина, д.88</t>
  </si>
  <si>
    <t>г.Пудож, ул.Ленина, д.52</t>
  </si>
  <si>
    <t>г.Пудож, ул.Ленина, д.53</t>
  </si>
  <si>
    <t>г.Пудож, ул.К.Маркса, д.64</t>
  </si>
  <si>
    <t>г.Пудож, ул.К.Маркса, д.68</t>
  </si>
  <si>
    <t>г.Пудож, ул.К.Маркса, д.36а</t>
  </si>
  <si>
    <t>г.Пудож, ул.К.Маркса, д.38</t>
  </si>
  <si>
    <t>г.Пудож, ул.Ленина, д.84</t>
  </si>
  <si>
    <t>г.Пудож, ул.Садовая, д.9</t>
  </si>
  <si>
    <t>г.Пудож, ул.Садовая, д.11</t>
  </si>
  <si>
    <t>4 на сумму 34919,24 руб.</t>
  </si>
  <si>
    <t>6 на сумму 57716,44 руб.</t>
  </si>
  <si>
    <t>5 на сумму 25933,35 руб.</t>
  </si>
  <si>
    <t>3 на сумму 14122,01 руб.</t>
  </si>
  <si>
    <t xml:space="preserve"> Отчет об исполнении управляющей организацией договора управления за 2017 год
</t>
  </si>
  <si>
    <t>3 на сумму 26759,79</t>
  </si>
  <si>
    <t>6 на сумму 190025,58</t>
  </si>
  <si>
    <t>12 на сумму 132518,87 руб.</t>
  </si>
  <si>
    <t>14 на сумму 98071,77 руб.</t>
  </si>
  <si>
    <t>11 на сумму 79117,24 руб.</t>
  </si>
  <si>
    <t>9 на сумму 52868,99 руб.</t>
  </si>
  <si>
    <t>5 на сумму 25138,47 руб.</t>
  </si>
  <si>
    <t>5 на сумму 35967,35 руб.</t>
  </si>
  <si>
    <t>14 на сумму 92227,35 руб.</t>
  </si>
  <si>
    <t>6 на сумму 34620,44 руб.</t>
  </si>
  <si>
    <t>17 на сумму 84993,98 руб.</t>
  </si>
  <si>
    <t>2 на сумму 6855,67 руб.</t>
  </si>
  <si>
    <t>5 на сумму 23733,84 руб.</t>
  </si>
  <si>
    <t>6 на сумму 20575,98 руб.</t>
  </si>
  <si>
    <t>5 на сумму 44540,11 руб.</t>
  </si>
  <si>
    <t>4 на сумму 21640,15 руб.</t>
  </si>
  <si>
    <t>7 на сумму 41558,69</t>
  </si>
  <si>
    <t>11 на сумму 58698,55</t>
  </si>
  <si>
    <t>24 на сумму 246218,33 руб.</t>
  </si>
  <si>
    <t>4 на сумму 34484,28 руб.</t>
  </si>
  <si>
    <t>4 на сумму 48550,6 руб.</t>
  </si>
  <si>
    <t>2 на сумму 28413,18 руб.</t>
  </si>
  <si>
    <t>2 на сумму 33224,47 руб.</t>
  </si>
  <si>
    <t>2 на сумму 19032,8 руб.</t>
  </si>
  <si>
    <t>1 на сумму 3633,18 руб.</t>
  </si>
  <si>
    <t>1 на сумму 13211,79</t>
  </si>
  <si>
    <t>12 на сумму 70728,75 руб.</t>
  </si>
  <si>
    <t>6 на сумму 41783,66</t>
  </si>
  <si>
    <t>3 на сумму 6342,55</t>
  </si>
  <si>
    <t>15 на сумму 93576,37 руб.</t>
  </si>
  <si>
    <t>8 на сумму 88390,7 руб.</t>
  </si>
  <si>
    <t>10 на сумму 92946,79 руб.</t>
  </si>
  <si>
    <t>5 на сумму 17547,32 руб.</t>
  </si>
  <si>
    <t>7 на сумму 65863,39 руб.</t>
  </si>
  <si>
    <t>5 на сумму 22410,24 руб.</t>
  </si>
  <si>
    <t>7 на сумму 33552,24 руб.</t>
  </si>
  <si>
    <t>11 на сумму 81403,1</t>
  </si>
  <si>
    <t>Наименование работ</t>
  </si>
  <si>
    <t>Стоимость на 1 кв.м площади (руб./мес.)</t>
  </si>
  <si>
    <t>I. Работы, необходимые для надлежащего содержания несущих конструкций (фундаментов, стен, перекрытий и покрытий, балок, лестниц, несущих элементов крыш) и ненесущих конструкций (перегородок, внутренней отделки, полов) многоквартирных домов</t>
  </si>
  <si>
    <t>1.1 Работы, выполняемые в отношении всех видов фундаментов:</t>
  </si>
  <si>
    <t>1.2 Работы, выполняемые для надлежащего содержания стен многоквартирных домов:</t>
  </si>
  <si>
    <t>1.3 Работы, выполняемые в целях надлежащего содержания перекрытий и покрытий многоквартирных домов:</t>
  </si>
  <si>
    <t>1.4 Работы, выполняемые в целях надлежащего содержания крыш многоквартирных домов:</t>
  </si>
  <si>
    <t>1.5 Работы, выполняемые в целях надлежащего содержания фасадов многоквартирных домов:</t>
  </si>
  <si>
    <t>1.6 Работы, выполняемые в целях надлежащего содержания внутренней отделки общего имущества многоквартирных домов (стены, полы, лестницы)</t>
  </si>
  <si>
    <t>1.7 Работы, выполняемые в целях надлежащего содержания оконных и дверных заполнений помещений, относящихся к общему имуществу в многоквартирном доме:</t>
  </si>
  <si>
    <t>1.8 Работы, выполняемые в целях надлежащего содержания систем вентиляции многоквартирных домов:</t>
  </si>
  <si>
    <t>II.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</si>
  <si>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 Общие работы, выполняемые для надлежащего содержания систем холодного водоснабжения и водоотведения в многоквартирных домах:</t>
  </si>
  <si>
    <t>2.2 Общие работы, выполняемые для надлежащего содержания систем горячего водоснабжения в многоквартирных домах:</t>
  </si>
  <si>
    <t>2.3 Общие работы, выполняемые для надлежащего содержания систем отопления в многоквартирных домах:</t>
  </si>
  <si>
    <t>2.4 Промывка испытания на прочность и плотность (гидравлические испытания) узлов ввода и систем отопления, регулировка систем отопления;</t>
  </si>
  <si>
    <t>2.5 Промывка испытания на прочность и плотность (гидравлические испытания) узлов ввода и систем горячего водоснабжения, регулировка систем горячего водоснабжения;</t>
  </si>
  <si>
    <t>2.6 Работы, выполняемые в целях надлежащего содержания электрооборудования  в многоквартирном доме;</t>
  </si>
  <si>
    <t>2.7 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</si>
  <si>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III. Работы и услуги по содержанию иного общего имущества в многоквартирном доме</t>
  </si>
  <si>
    <t>3.1 Работы по санитарному содержанию помещений, входящих в состав общего имущества в многоквартирном доме</t>
  </si>
  <si>
    <t>3.2 Работы по обеспечению вывоза бытовых отходов:</t>
  </si>
  <si>
    <t>IV. Управление многоквартирным домом</t>
  </si>
  <si>
    <t>4.1 ОЭР</t>
  </si>
  <si>
    <t>4.2 Диспетчерская служба</t>
  </si>
  <si>
    <t>4.3 Автотранспортные услуги</t>
  </si>
  <si>
    <t>4.4 Прочие расходы</t>
  </si>
  <si>
    <t>Аренда</t>
  </si>
  <si>
    <t>Электроэнергия</t>
  </si>
  <si>
    <t>Информационные и услуги связи</t>
  </si>
  <si>
    <t>Хозяйственные расходы</t>
  </si>
  <si>
    <t>ВСЕГО</t>
  </si>
  <si>
    <t>V. Прочие</t>
  </si>
  <si>
    <t>Рентабельность</t>
  </si>
  <si>
    <t>Налоговые платежи</t>
  </si>
  <si>
    <t>ИТОГО</t>
  </si>
  <si>
    <t>Стоимость оказываемых услуг по содержанию и ремонту общего имущества МКД</t>
  </si>
  <si>
    <t>3.3 Работы по дезинфекции, дезинсекции и дератизации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</si>
</sst>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"/>
    <numFmt numFmtId="166" formatCode="[$-419]General"/>
    <numFmt numFmtId="167" formatCode="[$-419]dd&quot;.&quot;mm&quot;.&quot;yy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8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6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54" applyBorder="1" applyAlignment="1">
      <alignment/>
      <protection/>
    </xf>
    <xf numFmtId="0" fontId="4" fillId="0" borderId="0" xfId="0" applyFont="1" applyAlignment="1">
      <alignment/>
    </xf>
    <xf numFmtId="0" fontId="2" fillId="0" borderId="10" xfId="54" applyBorder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4" fillId="0" borderId="10" xfId="43" applyBorder="1" applyAlignment="1">
      <alignment/>
    </xf>
    <xf numFmtId="0" fontId="44" fillId="0" borderId="10" xfId="43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0" xfId="0" applyFont="1" applyFill="1" applyBorder="1" applyAlignment="1">
      <alignment vertical="top" wrapText="1"/>
    </xf>
    <xf numFmtId="0" fontId="59" fillId="34" borderId="14" xfId="0" applyFont="1" applyFill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top" wrapText="1"/>
    </xf>
    <xf numFmtId="2" fontId="61" fillId="0" borderId="10" xfId="0" applyNumberFormat="1" applyFont="1" applyBorder="1" applyAlignment="1">
      <alignment vertical="top" wrapText="1"/>
    </xf>
    <xf numFmtId="173" fontId="61" fillId="0" borderId="10" xfId="0" applyNumberFormat="1" applyFont="1" applyBorder="1" applyAlignment="1">
      <alignment vertical="top" wrapText="1"/>
    </xf>
    <xf numFmtId="173" fontId="61" fillId="0" borderId="10" xfId="0" applyNumberFormat="1" applyFont="1" applyBorder="1" applyAlignment="1">
      <alignment horizontal="right" vertical="top" wrapText="1"/>
    </xf>
    <xf numFmtId="2" fontId="62" fillId="0" borderId="10" xfId="0" applyNumberFormat="1" applyFont="1" applyBorder="1" applyAlignment="1">
      <alignment vertical="top" wrapText="1"/>
    </xf>
    <xf numFmtId="2" fontId="61" fillId="34" borderId="10" xfId="0" applyNumberFormat="1" applyFont="1" applyFill="1" applyBorder="1" applyAlignment="1">
      <alignment vertical="top" wrapText="1"/>
    </xf>
    <xf numFmtId="2" fontId="62" fillId="34" borderId="10" xfId="0" applyNumberFormat="1" applyFont="1" applyFill="1" applyBorder="1" applyAlignment="1">
      <alignment vertical="top" wrapText="1"/>
    </xf>
    <xf numFmtId="2" fontId="63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64" fillId="34" borderId="10" xfId="0" applyNumberFormat="1" applyFont="1" applyFill="1" applyBorder="1" applyAlignment="1">
      <alignment/>
    </xf>
    <xf numFmtId="2" fontId="65" fillId="34" borderId="10" xfId="0" applyNumberFormat="1" applyFont="1" applyFill="1" applyBorder="1" applyAlignment="1">
      <alignment/>
    </xf>
    <xf numFmtId="0" fontId="66" fillId="0" borderId="18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2" fontId="68" fillId="34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0" fontId="66" fillId="0" borderId="19" xfId="0" applyFont="1" applyBorder="1" applyAlignment="1">
      <alignment horizontal="left" vertical="top" wrapText="1"/>
    </xf>
    <xf numFmtId="165" fontId="3" fillId="0" borderId="21" xfId="5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67" fillId="0" borderId="18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1" fillId="34" borderId="10" xfId="0" applyFont="1" applyFill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top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4" fillId="0" borderId="33" xfId="43" applyFont="1" applyBorder="1" applyAlignment="1">
      <alignment vertical="top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61" fillId="0" borderId="1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2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0" fontId="61" fillId="34" borderId="18" xfId="0" applyFont="1" applyFill="1" applyBorder="1" applyAlignment="1">
      <alignment horizontal="left" vertical="top" wrapText="1"/>
    </xf>
    <xf numFmtId="0" fontId="61" fillId="34" borderId="19" xfId="0" applyFont="1" applyFill="1" applyBorder="1" applyAlignment="1">
      <alignment horizontal="left" vertical="top" wrapText="1"/>
    </xf>
    <xf numFmtId="0" fontId="61" fillId="34" borderId="20" xfId="0" applyFont="1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 vertical="center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5.140625" style="0" customWidth="1"/>
    <col min="2" max="2" width="59.57421875" style="2" customWidth="1"/>
  </cols>
  <sheetData>
    <row r="1" spans="1:2" ht="42" customHeight="1">
      <c r="A1" s="91" t="s">
        <v>234</v>
      </c>
      <c r="B1" s="91"/>
    </row>
    <row r="2" spans="1:2" ht="30" customHeight="1">
      <c r="A2" s="3"/>
      <c r="B2" s="4" t="s">
        <v>0</v>
      </c>
    </row>
    <row r="3" spans="1:2" ht="15">
      <c r="A3" s="1">
        <v>1</v>
      </c>
      <c r="B3" s="7" t="s">
        <v>5</v>
      </c>
    </row>
    <row r="4" spans="1:2" ht="15">
      <c r="A4" s="1">
        <f>A3+1</f>
        <v>2</v>
      </c>
      <c r="B4" s="7" t="s">
        <v>8</v>
      </c>
    </row>
    <row r="5" spans="1:2" ht="15">
      <c r="A5" s="1">
        <f aca="true" t="shared" si="0" ref="A5:A50">A4+1</f>
        <v>3</v>
      </c>
      <c r="B5" s="7" t="s">
        <v>11</v>
      </c>
    </row>
    <row r="6" spans="1:2" ht="15">
      <c r="A6" s="1">
        <f t="shared" si="0"/>
        <v>4</v>
      </c>
      <c r="B6" s="7" t="s">
        <v>25</v>
      </c>
    </row>
    <row r="7" spans="1:2" ht="15">
      <c r="A7" s="1">
        <f t="shared" si="0"/>
        <v>5</v>
      </c>
      <c r="B7" s="7" t="s">
        <v>26</v>
      </c>
    </row>
    <row r="8" spans="1:2" ht="15">
      <c r="A8" s="1">
        <f t="shared" si="0"/>
        <v>6</v>
      </c>
      <c r="B8" s="7" t="s">
        <v>27</v>
      </c>
    </row>
    <row r="9" spans="1:2" ht="15">
      <c r="A9" s="1">
        <f t="shared" si="0"/>
        <v>7</v>
      </c>
      <c r="B9" s="7" t="s">
        <v>31</v>
      </c>
    </row>
    <row r="10" spans="1:2" ht="15">
      <c r="A10" s="1">
        <f t="shared" si="0"/>
        <v>8</v>
      </c>
      <c r="B10" s="7" t="s">
        <v>33</v>
      </c>
    </row>
    <row r="11" spans="1:2" ht="15">
      <c r="A11" s="1">
        <f t="shared" si="0"/>
        <v>9</v>
      </c>
      <c r="B11" s="7" t="s">
        <v>37</v>
      </c>
    </row>
    <row r="12" spans="1:2" ht="15">
      <c r="A12" s="1">
        <f t="shared" si="0"/>
        <v>10</v>
      </c>
      <c r="B12" s="7" t="s">
        <v>39</v>
      </c>
    </row>
    <row r="13" spans="1:2" ht="15">
      <c r="A13" s="1">
        <f t="shared" si="0"/>
        <v>11</v>
      </c>
      <c r="B13" s="7" t="s">
        <v>41</v>
      </c>
    </row>
    <row r="14" spans="1:2" ht="15">
      <c r="A14" s="1">
        <f t="shared" si="0"/>
        <v>12</v>
      </c>
      <c r="B14" s="7" t="s">
        <v>42</v>
      </c>
    </row>
    <row r="15" spans="1:2" ht="15">
      <c r="A15" s="1">
        <f t="shared" si="0"/>
        <v>13</v>
      </c>
      <c r="B15" s="7" t="s">
        <v>2</v>
      </c>
    </row>
    <row r="16" spans="1:2" ht="15">
      <c r="A16" s="1">
        <f t="shared" si="0"/>
        <v>14</v>
      </c>
      <c r="B16" s="7" t="s">
        <v>34</v>
      </c>
    </row>
    <row r="17" spans="1:2" ht="15">
      <c r="A17" s="1">
        <f t="shared" si="0"/>
        <v>15</v>
      </c>
      <c r="B17" s="7" t="s">
        <v>35</v>
      </c>
    </row>
    <row r="18" spans="1:2" ht="15">
      <c r="A18" s="1">
        <f t="shared" si="0"/>
        <v>16</v>
      </c>
      <c r="B18" s="7" t="s">
        <v>44</v>
      </c>
    </row>
    <row r="19" spans="1:2" ht="15">
      <c r="A19" s="1">
        <f t="shared" si="0"/>
        <v>17</v>
      </c>
      <c r="B19" s="7" t="s">
        <v>45</v>
      </c>
    </row>
    <row r="20" spans="1:2" ht="15">
      <c r="A20" s="1">
        <f t="shared" si="0"/>
        <v>18</v>
      </c>
      <c r="B20" s="7" t="s">
        <v>46</v>
      </c>
    </row>
    <row r="21" spans="1:2" ht="15">
      <c r="A21" s="1">
        <f t="shared" si="0"/>
        <v>19</v>
      </c>
      <c r="B21" s="7" t="s">
        <v>20</v>
      </c>
    </row>
    <row r="22" spans="1:2" ht="15">
      <c r="A22" s="1">
        <f t="shared" si="0"/>
        <v>20</v>
      </c>
      <c r="B22" s="7" t="s">
        <v>21</v>
      </c>
    </row>
    <row r="23" spans="1:2" ht="15">
      <c r="A23" s="1">
        <f t="shared" si="0"/>
        <v>21</v>
      </c>
      <c r="B23" s="7" t="s">
        <v>22</v>
      </c>
    </row>
    <row r="24" spans="1:2" ht="15">
      <c r="A24" s="1">
        <f t="shared" si="0"/>
        <v>22</v>
      </c>
      <c r="B24" s="7" t="s">
        <v>24</v>
      </c>
    </row>
    <row r="25" spans="1:2" ht="15">
      <c r="A25" s="1">
        <f t="shared" si="0"/>
        <v>23</v>
      </c>
      <c r="B25" s="7" t="s">
        <v>29</v>
      </c>
    </row>
    <row r="26" spans="1:2" ht="15">
      <c r="A26" s="1">
        <f t="shared" si="0"/>
        <v>24</v>
      </c>
      <c r="B26" s="7" t="s">
        <v>30</v>
      </c>
    </row>
    <row r="27" spans="1:2" ht="15">
      <c r="A27" s="1">
        <f t="shared" si="0"/>
        <v>25</v>
      </c>
      <c r="B27" s="7" t="s">
        <v>38</v>
      </c>
    </row>
    <row r="28" spans="1:2" ht="15">
      <c r="A28" s="1">
        <f t="shared" si="0"/>
        <v>26</v>
      </c>
      <c r="B28" s="7" t="s">
        <v>47</v>
      </c>
    </row>
    <row r="29" spans="1:2" ht="15">
      <c r="A29" s="1">
        <f t="shared" si="0"/>
        <v>27</v>
      </c>
      <c r="B29" s="7" t="s">
        <v>4</v>
      </c>
    </row>
    <row r="30" spans="1:2" ht="15">
      <c r="A30" s="1">
        <f t="shared" si="0"/>
        <v>28</v>
      </c>
      <c r="B30" s="7" t="s">
        <v>18</v>
      </c>
    </row>
    <row r="31" spans="1:2" ht="15">
      <c r="A31" s="1">
        <f t="shared" si="0"/>
        <v>29</v>
      </c>
      <c r="B31" s="7" t="s">
        <v>1</v>
      </c>
    </row>
    <row r="32" spans="1:2" ht="15">
      <c r="A32" s="1">
        <f t="shared" si="0"/>
        <v>30</v>
      </c>
      <c r="B32" s="7" t="s">
        <v>14</v>
      </c>
    </row>
    <row r="33" spans="1:2" ht="15">
      <c r="A33" s="1">
        <f t="shared" si="0"/>
        <v>31</v>
      </c>
      <c r="B33" s="7" t="s">
        <v>23</v>
      </c>
    </row>
    <row r="34" spans="1:2" ht="15">
      <c r="A34" s="1">
        <f t="shared" si="0"/>
        <v>32</v>
      </c>
      <c r="B34" s="7" t="s">
        <v>28</v>
      </c>
    </row>
    <row r="35" spans="1:2" ht="15">
      <c r="A35" s="1">
        <f t="shared" si="0"/>
        <v>33</v>
      </c>
      <c r="B35" s="7" t="s">
        <v>32</v>
      </c>
    </row>
    <row r="36" spans="1:2" ht="15">
      <c r="A36" s="1">
        <f t="shared" si="0"/>
        <v>34</v>
      </c>
      <c r="B36" s="7" t="s">
        <v>36</v>
      </c>
    </row>
    <row r="37" spans="1:2" ht="15">
      <c r="A37" s="1">
        <f t="shared" si="0"/>
        <v>35</v>
      </c>
      <c r="B37" s="7" t="s">
        <v>40</v>
      </c>
    </row>
    <row r="38" spans="1:2" ht="15">
      <c r="A38" s="1">
        <f t="shared" si="0"/>
        <v>36</v>
      </c>
      <c r="B38" s="7" t="s">
        <v>43</v>
      </c>
    </row>
    <row r="39" spans="1:2" ht="15">
      <c r="A39" s="1">
        <f t="shared" si="0"/>
        <v>37</v>
      </c>
      <c r="B39" s="7" t="s">
        <v>48</v>
      </c>
    </row>
    <row r="40" spans="1:2" ht="15">
      <c r="A40" s="1">
        <f t="shared" si="0"/>
        <v>38</v>
      </c>
      <c r="B40" s="7" t="s">
        <v>3</v>
      </c>
    </row>
    <row r="41" spans="1:2" ht="15">
      <c r="A41" s="1">
        <f t="shared" si="0"/>
        <v>39</v>
      </c>
      <c r="B41" s="7" t="s">
        <v>6</v>
      </c>
    </row>
    <row r="42" spans="1:2" ht="15">
      <c r="A42" s="1">
        <f t="shared" si="0"/>
        <v>40</v>
      </c>
      <c r="B42" s="7" t="s">
        <v>7</v>
      </c>
    </row>
    <row r="43" spans="1:2" ht="15">
      <c r="A43" s="1">
        <f t="shared" si="0"/>
        <v>41</v>
      </c>
      <c r="B43" s="8" t="s">
        <v>9</v>
      </c>
    </row>
    <row r="44" spans="1:2" ht="15">
      <c r="A44" s="1">
        <f t="shared" si="0"/>
        <v>42</v>
      </c>
      <c r="B44" s="7" t="s">
        <v>10</v>
      </c>
    </row>
    <row r="45" spans="1:2" ht="15">
      <c r="A45" s="1">
        <f t="shared" si="0"/>
        <v>43</v>
      </c>
      <c r="B45" s="7" t="s">
        <v>12</v>
      </c>
    </row>
    <row r="46" spans="1:2" ht="15">
      <c r="A46" s="1">
        <f t="shared" si="0"/>
        <v>44</v>
      </c>
      <c r="B46" s="7" t="s">
        <v>13</v>
      </c>
    </row>
    <row r="47" spans="1:2" ht="15">
      <c r="A47" s="1">
        <f t="shared" si="0"/>
        <v>45</v>
      </c>
      <c r="B47" s="7" t="s">
        <v>15</v>
      </c>
    </row>
    <row r="48" spans="1:2" ht="15">
      <c r="A48" s="1">
        <f t="shared" si="0"/>
        <v>46</v>
      </c>
      <c r="B48" s="7" t="s">
        <v>16</v>
      </c>
    </row>
    <row r="49" spans="1:2" ht="16.5" customHeight="1">
      <c r="A49" s="1">
        <f t="shared" si="0"/>
        <v>47</v>
      </c>
      <c r="B49" s="7" t="s">
        <v>17</v>
      </c>
    </row>
    <row r="50" spans="1:2" ht="15">
      <c r="A50" s="1">
        <f t="shared" si="0"/>
        <v>48</v>
      </c>
      <c r="B50" s="7" t="s">
        <v>19</v>
      </c>
    </row>
  </sheetData>
  <sheetProtection selectLockedCells="1" selectUnlockedCells="1"/>
  <mergeCells count="1">
    <mergeCell ref="A1:B1"/>
  </mergeCells>
  <hyperlinks>
    <hyperlink ref="B3" location="Г12!A1" display="Гагарина, д.12"/>
    <hyperlink ref="B4" location="Г14!A1" display="Гагарина, д.14"/>
    <hyperlink ref="B5" location="Г16!A1" display="Гагарина, д.16"/>
    <hyperlink ref="B6" location="К36!A1" display="К.Маркса, д.36"/>
    <hyperlink ref="B7" location="К36а!A1" display="К.Маркса, д.36а"/>
    <hyperlink ref="B8" location="К38!A1" display="К.Маркса, д.38"/>
    <hyperlink ref="B9" location="К42!A1" display="К.Маркса, д.42"/>
    <hyperlink ref="B10" location="К52!A1" display="К.Маркса, д.52"/>
    <hyperlink ref="B11" location="К64!A1" display="К.Маркса, д.64"/>
    <hyperlink ref="B12" location="К68!A1" display="К.Маркса, д.68"/>
    <hyperlink ref="B13" location="К72!A1" display="К.Маркса, д.72"/>
    <hyperlink ref="B14" location="Ком8!A1" display="Комсомольская, д.8"/>
    <hyperlink ref="B15" location="Ком10!A1" display="Комсомольская, д.10"/>
    <hyperlink ref="B16" location="Л52!A1" display="Ленина, д.52"/>
    <hyperlink ref="B17" location="Л53!A1" display="Ленина, д.53"/>
    <hyperlink ref="B18" location="Л84!A1" display="Ленина, д.84"/>
    <hyperlink ref="B19" location="Л86!A1" display="Ленина, д.86"/>
    <hyperlink ref="B20" location="Л88!A1" display="Ленина, д.88"/>
    <hyperlink ref="B21" location="П25!A1" display="Пионерская, д.25"/>
    <hyperlink ref="B22" location="П27!A1" display="Пионерская, д.27"/>
    <hyperlink ref="B23" location="П29!A1" display="Пионерская, д.29"/>
    <hyperlink ref="B24" location="П31!A1" display="Пионерская, д.31"/>
    <hyperlink ref="B25" location="П40а!A1" display="Пионерская, д.40а"/>
    <hyperlink ref="B26" location="П40б!A1" display="Пионерская, д.40б"/>
    <hyperlink ref="B27" location="П67а!A1" display="Пионерская, д.67а"/>
    <hyperlink ref="B28" location="Сад9!A1" display="Садовая, д.9"/>
    <hyperlink ref="B29" location="Сад11!A1" display="Садовая, д.11"/>
    <hyperlink ref="B30" location="Сад23!A1" display="Садовая, д.23"/>
    <hyperlink ref="B31" location="С1!A1" display="Строителей, д.1"/>
    <hyperlink ref="B32" location="С2!A1" display="Строителей, д.2"/>
    <hyperlink ref="B33" location="С3!A1" display="Строителей, д.3"/>
    <hyperlink ref="B34" location="С4!A1" display="Строителей, д.4"/>
    <hyperlink ref="B35" location="С5!A1" display="Строителей, д.5"/>
    <hyperlink ref="B36" location="С6!A1" display="Строителей, д.6"/>
    <hyperlink ref="B37" location="С7!A1" display="Строителей, д.7"/>
    <hyperlink ref="B38" location="С8!A1" display="Строителей, д.8"/>
    <hyperlink ref="B39" location="С9!A1" display="Строителей, д.9"/>
    <hyperlink ref="B40" location="С10!A1" display="Строителей, д.10"/>
    <hyperlink ref="B41" location="С12!A1" display="Строителей, д.12"/>
    <hyperlink ref="B42" location="С13!A1" display="Строителей, д.13"/>
    <hyperlink ref="B43" location="С14!A1" display="Строителей, д.14"/>
    <hyperlink ref="B44" location="С15!A1" display="Строителей, д.15"/>
    <hyperlink ref="B45" location="С17!A1" display="Строителей, д.17"/>
    <hyperlink ref="B46" location="С19!A1" display="Строителей, д.19"/>
    <hyperlink ref="B47" location="С20!A1" display="Строителей, д.20"/>
    <hyperlink ref="B48" location="С21!A1" display="Строителей, д.21"/>
    <hyperlink ref="B49" location="С22!A1" display="Строителей, д.22"/>
    <hyperlink ref="B50" location="С23!A1" display="Строителей, д.2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257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4999.29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54715.52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728296.5672</v>
      </c>
      <c r="F13" s="28">
        <f>E14+E15+E16</f>
        <v>607113.7775999999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288559.01879999996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50392.843199999996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268161.91559999995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706438.15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706438.15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706438.15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76573.93720000004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728296.5672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273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20574.42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258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2808.6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42807.56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409156.848</v>
      </c>
      <c r="F13" s="28">
        <f>E14+E15+E16</f>
        <v>341076.38399999996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162112.392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28310.687999999995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150653.304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410824.45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410824.45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410824.45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1667.6020000000135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41139.957999999984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409156.848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274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28898.44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250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1392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13744.69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202786.56</v>
      </c>
      <c r="F13" s="28">
        <f>E14+E15+E16</f>
        <v>169044.47999999998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80346.23999999999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14031.36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74666.88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199733.24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199733.24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199733.24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16798.01000000001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202786.56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275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7832.45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221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2797.7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19167.62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407568.936</v>
      </c>
      <c r="F13" s="28">
        <f>E14+E15+E16</f>
        <v>339752.68799999997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161483.24399999998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28200.816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150068.628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390220.54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390220.54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390220.54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36516.016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407568.936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276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9984.44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228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4129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50704.1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601512.7200000001</v>
      </c>
      <c r="F13" s="28">
        <f>E14+E15+E16</f>
        <v>501425.7599999999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238325.87999999998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41620.31999999999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221479.55999999997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596199.07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596199.07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596199.07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56017.75000000012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601512.7200000001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277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12033.52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255</v>
      </c>
      <c r="F2" s="6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8"/>
      <c r="B3" s="68"/>
      <c r="C3" s="68"/>
      <c r="D3" s="68"/>
      <c r="E3" s="68"/>
      <c r="F3" s="68"/>
      <c r="G3" s="68"/>
      <c r="H3" s="68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9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860.8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35483.4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125401.34399999998</v>
      </c>
      <c r="F13" s="28">
        <f>E14+E15+E16</f>
        <v>104535.55199999998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49685.37599999999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8676.863999999998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46173.31199999999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144065.73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144065.73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144065.73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18664.386000000028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16819.013999999966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125401.34399999998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256</v>
      </c>
      <c r="F2" s="6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8"/>
      <c r="B3" s="68"/>
      <c r="C3" s="68"/>
      <c r="D3" s="68"/>
      <c r="E3" s="68"/>
      <c r="F3" s="68"/>
      <c r="G3" s="68"/>
      <c r="H3" s="68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9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847.3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6890.1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123434.66399999999</v>
      </c>
      <c r="F13" s="28">
        <f>E14+E15+E16</f>
        <v>102896.112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48906.155999999995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8540.784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45449.17199999999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120233.74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120233.74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120233.74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10091.02399999999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123434.66399999999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4"/>
  <sheetViews>
    <sheetView view="pageBreakPreview" zoomScaleSheetLayoutView="100" zoomScalePageLayoutView="0" workbookViewId="0" topLeftCell="A116">
      <selection activeCell="E137" sqref="E137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261</v>
      </c>
      <c r="F2" s="7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2"/>
      <c r="B3" s="72"/>
      <c r="C3" s="72"/>
      <c r="D3" s="72"/>
      <c r="E3" s="72"/>
      <c r="F3" s="72"/>
      <c r="G3" s="72"/>
      <c r="H3" s="7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3401.8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10.2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137464.39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416380.32</v>
      </c>
      <c r="F13" s="28">
        <f>E14+E15+E16</f>
        <v>390254.49600000004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196351.896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11430.048000000003</v>
      </c>
      <c r="F15" s="31">
        <v>0.28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182472.552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546266.38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546266.38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546266.38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129886.06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7578.329999999958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416380.32</v>
      </c>
      <c r="F32" s="20">
        <v>12</v>
      </c>
      <c r="G32" s="23" t="s">
        <v>122</v>
      </c>
      <c r="H32" s="34"/>
    </row>
    <row r="33" spans="1:8" ht="31.5" customHeight="1" hidden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hidden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hidden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hidden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hidden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hidden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hidden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hidden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hidden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hidden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hidden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hidden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hidden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hidden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hidden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hidden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hidden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hidden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hidden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hidden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hidden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hidden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hidden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hidden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hidden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hidden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hidden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hidden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hidden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hidden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hidden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hidden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hidden="1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hidden="1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hidden="1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hidden="1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hidden="1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hidden="1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hidden="1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hidden="1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hidden="1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hidden="1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hidden="1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hidden="1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hidden="1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hidden="1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hidden="1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hidden="1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hidden="1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hidden="1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hidden="1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hidden="1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hidden="1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hidden="1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hidden="1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hidden="1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hidden="1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hidden="1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hidden="1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hidden="1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 collapsed="1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2" spans="1:5" ht="24" customHeight="1">
      <c r="A102" s="144"/>
      <c r="B102" s="144"/>
      <c r="C102" s="144"/>
      <c r="D102" s="144"/>
      <c r="E102" s="144"/>
    </row>
    <row r="104" spans="1:5" ht="15">
      <c r="A104" s="139" t="s">
        <v>342</v>
      </c>
      <c r="B104" s="139"/>
      <c r="C104" s="139"/>
      <c r="D104" s="139"/>
      <c r="E104" s="139"/>
    </row>
    <row r="105" spans="1:5" ht="18.75">
      <c r="A105" s="145" t="s">
        <v>306</v>
      </c>
      <c r="B105" s="146"/>
      <c r="C105" s="146"/>
      <c r="D105" s="147"/>
      <c r="E105" s="142" t="s">
        <v>307</v>
      </c>
    </row>
    <row r="106" spans="1:5" ht="48" customHeight="1">
      <c r="A106" s="132" t="s">
        <v>308</v>
      </c>
      <c r="B106" s="133"/>
      <c r="C106" s="133"/>
      <c r="D106" s="134"/>
      <c r="E106" s="143"/>
    </row>
    <row r="107" spans="1:5" ht="48" customHeight="1">
      <c r="A107" s="148" t="s">
        <v>309</v>
      </c>
      <c r="B107" s="149"/>
      <c r="C107" s="149"/>
      <c r="D107" s="150"/>
      <c r="E107" s="151">
        <v>0.01</v>
      </c>
    </row>
    <row r="108" spans="1:5" ht="48" customHeight="1">
      <c r="A108" s="136" t="s">
        <v>310</v>
      </c>
      <c r="B108" s="137"/>
      <c r="C108" s="137"/>
      <c r="D108" s="138"/>
      <c r="E108" s="152">
        <v>0.005</v>
      </c>
    </row>
    <row r="109" spans="1:5" ht="48" customHeight="1">
      <c r="A109" s="136" t="s">
        <v>311</v>
      </c>
      <c r="B109" s="137"/>
      <c r="C109" s="137"/>
      <c r="D109" s="138"/>
      <c r="E109" s="151">
        <v>0.01</v>
      </c>
    </row>
    <row r="110" spans="1:5" ht="48" customHeight="1">
      <c r="A110" s="136" t="s">
        <v>312</v>
      </c>
      <c r="B110" s="137"/>
      <c r="C110" s="137"/>
      <c r="D110" s="138"/>
      <c r="E110" s="151">
        <v>0.05</v>
      </c>
    </row>
    <row r="111" spans="1:5" ht="48" customHeight="1">
      <c r="A111" s="136" t="s">
        <v>313</v>
      </c>
      <c r="B111" s="137"/>
      <c r="C111" s="137"/>
      <c r="D111" s="138"/>
      <c r="E111" s="152">
        <v>0.005</v>
      </c>
    </row>
    <row r="112" spans="1:5" ht="48" customHeight="1">
      <c r="A112" s="153" t="s">
        <v>314</v>
      </c>
      <c r="B112" s="154"/>
      <c r="C112" s="154"/>
      <c r="D112" s="155"/>
      <c r="E112" s="151">
        <v>0.05</v>
      </c>
    </row>
    <row r="113" spans="1:5" ht="48" customHeight="1">
      <c r="A113" s="136" t="s">
        <v>315</v>
      </c>
      <c r="B113" s="137"/>
      <c r="C113" s="137"/>
      <c r="D113" s="138"/>
      <c r="E113" s="151">
        <v>0.02</v>
      </c>
    </row>
    <row r="114" spans="1:5" ht="48" customHeight="1">
      <c r="A114" s="136" t="s">
        <v>316</v>
      </c>
      <c r="B114" s="137"/>
      <c r="C114" s="137"/>
      <c r="D114" s="138"/>
      <c r="E114" s="151">
        <v>0.05</v>
      </c>
    </row>
    <row r="115" spans="1:5" ht="48" customHeight="1">
      <c r="A115" s="132" t="s">
        <v>317</v>
      </c>
      <c r="B115" s="133"/>
      <c r="C115" s="133"/>
      <c r="D115" s="134"/>
      <c r="E115" s="151"/>
    </row>
    <row r="116" spans="1:5" ht="48" customHeight="1">
      <c r="A116" s="136" t="s">
        <v>318</v>
      </c>
      <c r="B116" s="137"/>
      <c r="C116" s="137"/>
      <c r="D116" s="138"/>
      <c r="E116" s="151">
        <v>0.09</v>
      </c>
    </row>
    <row r="117" spans="1:5" ht="48" customHeight="1">
      <c r="A117" s="136" t="s">
        <v>319</v>
      </c>
      <c r="B117" s="137"/>
      <c r="C117" s="137"/>
      <c r="D117" s="138"/>
      <c r="E117" s="151">
        <v>0.1</v>
      </c>
    </row>
    <row r="118" spans="1:5" ht="48" customHeight="1">
      <c r="A118" s="136" t="s">
        <v>320</v>
      </c>
      <c r="B118" s="137"/>
      <c r="C118" s="137"/>
      <c r="D118" s="138"/>
      <c r="E118" s="151">
        <v>0.1</v>
      </c>
    </row>
    <row r="119" spans="1:5" ht="48" customHeight="1">
      <c r="A119" s="136" t="s">
        <v>321</v>
      </c>
      <c r="B119" s="137"/>
      <c r="C119" s="137"/>
      <c r="D119" s="138"/>
      <c r="E119" s="151">
        <v>0.05</v>
      </c>
    </row>
    <row r="120" spans="1:5" ht="48" customHeight="1">
      <c r="A120" s="136" t="s">
        <v>322</v>
      </c>
      <c r="B120" s="137"/>
      <c r="C120" s="137"/>
      <c r="D120" s="138"/>
      <c r="E120" s="151">
        <v>0.05</v>
      </c>
    </row>
    <row r="121" spans="1:5" ht="48" customHeight="1">
      <c r="A121" s="136" t="s">
        <v>323</v>
      </c>
      <c r="B121" s="137"/>
      <c r="C121" s="137"/>
      <c r="D121" s="138"/>
      <c r="E121" s="156">
        <v>0.06</v>
      </c>
    </row>
    <row r="122" spans="1:5" ht="48" customHeight="1">
      <c r="A122" s="136" t="s">
        <v>324</v>
      </c>
      <c r="B122" s="137"/>
      <c r="C122" s="137"/>
      <c r="D122" s="138"/>
      <c r="E122" s="156">
        <v>2.02</v>
      </c>
    </row>
    <row r="123" spans="1:5" ht="48" customHeight="1">
      <c r="A123" s="132" t="s">
        <v>325</v>
      </c>
      <c r="B123" s="133"/>
      <c r="C123" s="133"/>
      <c r="D123" s="134"/>
      <c r="E123" s="156"/>
    </row>
    <row r="124" spans="1:5" ht="48" customHeight="1">
      <c r="A124" s="136" t="s">
        <v>326</v>
      </c>
      <c r="B124" s="137"/>
      <c r="C124" s="137"/>
      <c r="D124" s="138"/>
      <c r="E124" s="156">
        <v>0.71</v>
      </c>
    </row>
    <row r="125" spans="1:5" ht="15">
      <c r="A125" s="136" t="s">
        <v>327</v>
      </c>
      <c r="B125" s="137"/>
      <c r="C125" s="137"/>
      <c r="D125" s="138"/>
      <c r="E125" s="156">
        <v>0.33</v>
      </c>
    </row>
    <row r="126" spans="1:5" ht="15">
      <c r="A126" s="132" t="s">
        <v>328</v>
      </c>
      <c r="B126" s="133"/>
      <c r="C126" s="133"/>
      <c r="D126" s="134"/>
      <c r="E126" s="156"/>
    </row>
    <row r="127" spans="1:5" ht="15">
      <c r="A127" s="136" t="s">
        <v>329</v>
      </c>
      <c r="B127" s="137"/>
      <c r="C127" s="137"/>
      <c r="D127" s="138"/>
      <c r="E127" s="156">
        <v>1.42</v>
      </c>
    </row>
    <row r="128" spans="1:5" ht="15">
      <c r="A128" s="136" t="s">
        <v>330</v>
      </c>
      <c r="B128" s="137"/>
      <c r="C128" s="137"/>
      <c r="D128" s="138"/>
      <c r="E128" s="156">
        <v>0.5</v>
      </c>
    </row>
    <row r="129" spans="1:5" ht="15">
      <c r="A129" s="136" t="s">
        <v>331</v>
      </c>
      <c r="B129" s="137"/>
      <c r="C129" s="137"/>
      <c r="D129" s="138"/>
      <c r="E129" s="156">
        <v>2.13</v>
      </c>
    </row>
    <row r="130" spans="1:5" ht="15">
      <c r="A130" s="136" t="s">
        <v>332</v>
      </c>
      <c r="B130" s="137"/>
      <c r="C130" s="137"/>
      <c r="D130" s="138"/>
      <c r="E130" s="151">
        <v>0.42</v>
      </c>
    </row>
    <row r="131" spans="1:5" ht="15.75">
      <c r="A131" s="124" t="s">
        <v>338</v>
      </c>
      <c r="B131" s="125"/>
      <c r="C131" s="125"/>
      <c r="D131" s="126"/>
      <c r="E131" s="151"/>
    </row>
    <row r="132" spans="1:5" ht="15">
      <c r="A132" s="127" t="s">
        <v>339</v>
      </c>
      <c r="B132" s="128"/>
      <c r="C132" s="128"/>
      <c r="D132" s="129"/>
      <c r="E132" s="151">
        <v>0.5</v>
      </c>
    </row>
    <row r="133" spans="1:5" ht="15">
      <c r="A133" s="127" t="s">
        <v>340</v>
      </c>
      <c r="B133" s="128"/>
      <c r="C133" s="128"/>
      <c r="D133" s="129"/>
      <c r="E133" s="151">
        <v>1.52</v>
      </c>
    </row>
    <row r="134" spans="1:5" ht="15">
      <c r="A134" s="157" t="s">
        <v>341</v>
      </c>
      <c r="B134" s="158"/>
      <c r="C134" s="158"/>
      <c r="D134" s="159"/>
      <c r="E134" s="151">
        <f>SUM(E107:E133)</f>
        <v>10.2</v>
      </c>
    </row>
  </sheetData>
  <sheetProtection password="C484" sheet="1" objects="1" scenarios="1" selectLockedCells="1" selectUnlockedCells="1"/>
  <mergeCells count="65">
    <mergeCell ref="A132:D132"/>
    <mergeCell ref="A133:D133"/>
    <mergeCell ref="A134:D134"/>
    <mergeCell ref="A126:D126"/>
    <mergeCell ref="A127:D127"/>
    <mergeCell ref="A128:D128"/>
    <mergeCell ref="A129:D129"/>
    <mergeCell ref="A130:D130"/>
    <mergeCell ref="A131:D131"/>
    <mergeCell ref="A121:D121"/>
    <mergeCell ref="A122:D122"/>
    <mergeCell ref="A123:D123"/>
    <mergeCell ref="A124:D124"/>
    <mergeCell ref="A125:D125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4:E104"/>
    <mergeCell ref="A105:D105"/>
    <mergeCell ref="E105:E106"/>
    <mergeCell ref="A106:D106"/>
    <mergeCell ref="A107:D107"/>
    <mergeCell ref="A108:D108"/>
    <mergeCell ref="A102:E102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05" sqref="A105:IV123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253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3162.6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43956.69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460727.56799999997</v>
      </c>
      <c r="F13" s="28">
        <f>E14+E15+E16</f>
        <v>384066.144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182545.27199999997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31879.007999999998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169641.86399999997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447869.7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447869.7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447869.7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56814.55799999996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460727.56799999997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254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2977.5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123303.85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433762.19999999995</v>
      </c>
      <c r="F13" s="28">
        <f>E14+E15+E16</f>
        <v>361587.6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171861.3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30013.199999999997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159713.09999999998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492313.14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492313.14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492313.14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58550.94000000006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64752.909999999916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433762.19999999995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214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12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974.3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19412.65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141936.024</v>
      </c>
      <c r="F13" s="28">
        <f>E14+E15+E16</f>
        <v>118318.99199999998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56236.596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9820.944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52261.45199999999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146202.71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146202.71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146202.71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4266.685999999987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15145.964000000007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141936.024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264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2103.18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03:E103"/>
    <mergeCell ref="A104:D104"/>
    <mergeCell ref="A105:D105"/>
    <mergeCell ref="A106:D106"/>
    <mergeCell ref="A107:D107"/>
    <mergeCell ref="A108:D108"/>
    <mergeCell ref="E104:E105"/>
    <mergeCell ref="A109:D109"/>
    <mergeCell ref="A110:D110"/>
    <mergeCell ref="A126:D126"/>
    <mergeCell ref="A127:D127"/>
    <mergeCell ref="A128:D128"/>
    <mergeCell ref="A129:D129"/>
    <mergeCell ref="A118:D118"/>
    <mergeCell ref="A119:D119"/>
    <mergeCell ref="A120:D120"/>
    <mergeCell ref="A121:D121"/>
    <mergeCell ref="A111:D111"/>
    <mergeCell ref="A112:D112"/>
    <mergeCell ref="A113:D113"/>
    <mergeCell ref="A114:D114"/>
    <mergeCell ref="A115:D115"/>
    <mergeCell ref="A116:D116"/>
    <mergeCell ref="A117:D117"/>
    <mergeCell ref="A122:D122"/>
    <mergeCell ref="A123:D123"/>
    <mergeCell ref="A124:D124"/>
    <mergeCell ref="A125:D125"/>
    <mergeCell ref="A130:D130"/>
    <mergeCell ref="A131:D131"/>
    <mergeCell ref="A132:D132"/>
    <mergeCell ref="A133:D133"/>
    <mergeCell ref="A135:D135"/>
    <mergeCell ref="A136:D136"/>
    <mergeCell ref="A137:D137"/>
    <mergeCell ref="A138:D138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B34:B37"/>
    <mergeCell ref="C34:C37"/>
    <mergeCell ref="D34:D37"/>
    <mergeCell ref="B38:B40"/>
    <mergeCell ref="C38:C40"/>
    <mergeCell ref="D38:D40"/>
    <mergeCell ref="A34:A37"/>
    <mergeCell ref="A38:A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2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243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996.3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8161.99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145140.984</v>
      </c>
      <c r="F13" s="28">
        <f>E14+E15+E16</f>
        <v>120990.67199999999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57506.435999999994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10042.704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53441.53199999999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133194.84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133194.84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133194.84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20108.13399999999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145140.984</v>
      </c>
      <c r="F32" s="20">
        <v>12</v>
      </c>
      <c r="G32" s="23" t="s">
        <v>122</v>
      </c>
      <c r="H32" s="34"/>
    </row>
    <row r="33" spans="1:8" ht="31.5" customHeight="1" hidden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hidden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hidden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hidden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hidden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hidden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hidden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hidden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hidden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hidden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hidden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hidden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hidden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hidden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hidden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hidden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hidden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hidden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hidden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hidden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hidden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hidden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hidden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hidden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hidden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hidden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hidden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hidden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hidden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hidden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hidden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hidden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hidden="1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hidden="1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hidden="1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hidden="1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hidden="1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hidden="1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hidden="1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hidden="1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hidden="1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hidden="1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hidden="1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hidden="1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hidden="1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hidden="1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hidden="1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hidden="1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hidden="1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hidden="1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hidden="1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hidden="1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hidden="1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hidden="1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hidden="1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hidden="1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hidden="1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hidden="1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hidden="1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hidden="1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 collapsed="1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278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6433.96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3:D133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4:D104"/>
    <mergeCell ref="E104:E105"/>
    <mergeCell ref="A105:D105"/>
    <mergeCell ref="A106:D106"/>
    <mergeCell ref="A107:D107"/>
    <mergeCell ref="A108:D108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C34:C37"/>
    <mergeCell ref="D34:D37"/>
    <mergeCell ref="A38:A40"/>
    <mergeCell ref="B38:B40"/>
    <mergeCell ref="C38:C40"/>
    <mergeCell ref="D38:D40"/>
    <mergeCell ref="A103:E103"/>
    <mergeCell ref="A1:H1"/>
    <mergeCell ref="A2:B2"/>
    <mergeCell ref="A4:E4"/>
    <mergeCell ref="G4:H4"/>
    <mergeCell ref="A9:H9"/>
    <mergeCell ref="A27:H27"/>
    <mergeCell ref="A33:H33"/>
    <mergeCell ref="A34:A37"/>
    <mergeCell ref="B34:B3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244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851.4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112552.13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124031.95200000002</v>
      </c>
      <c r="F13" s="28">
        <f>E14+E15+E16</f>
        <v>103394.01599999999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49142.80799999999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8582.112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45669.096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215187.19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215187.19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215187.19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91155.23799999998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21396.89200000002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124031.95200000002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279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7346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245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1129.3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6453.1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164516.424</v>
      </c>
      <c r="F13" s="28">
        <f>E14+E15+E16</f>
        <v>137142.19199999998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65183.19599999999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11383.344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60575.651999999995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154570.39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154570.39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154570.39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16399.13399999999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164516.424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3154.91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249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1340.3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13681.13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195254.904</v>
      </c>
      <c r="F13" s="28">
        <f>E14+E15+E16</f>
        <v>162766.03199999998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77362.11599999998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13510.223999999998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71893.692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187727.73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187727.73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187727.73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21208.304000000004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195254.904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281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6977.93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217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487.3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5091.74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70989.864</v>
      </c>
      <c r="F13" s="28">
        <f>E14+E15+E16</f>
        <v>59177.712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28126.956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4911.984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26138.771999999997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66563.03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66563.03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66563.03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9518.574000000008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70989.864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282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4136.52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218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569.2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25047.76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82921.05600000001</v>
      </c>
      <c r="F13" s="28">
        <f>E14+E15+E16</f>
        <v>69123.648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32854.224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5737.536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30531.888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82722.66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82722.66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82722.66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25246.156000000003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82921.05600000001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283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3738.52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219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866.7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2334.62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126260.85600000001</v>
      </c>
      <c r="F13" s="28">
        <f>E14+E15+E16</f>
        <v>105252.048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50025.924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8736.336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46489.788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115167.54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115167.54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115167.54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13427.936000000016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126260.85600000001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284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6364.33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9"/>
  <sheetViews>
    <sheetView view="pageBreakPreview" zoomScaleSheetLayoutView="100" zoomScalePageLayoutView="0" workbookViewId="0" topLeftCell="A121">
      <selection activeCell="A141" sqref="A141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262</v>
      </c>
      <c r="F2" s="7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2"/>
      <c r="B3" s="72"/>
      <c r="C3" s="72"/>
      <c r="D3" s="72"/>
      <c r="E3" s="72"/>
      <c r="F3" s="72"/>
      <c r="G3" s="72"/>
      <c r="H3" s="7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2769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12.26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16775.72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407375.28</v>
      </c>
      <c r="F13" s="28">
        <f>E14+E15+E16</f>
        <v>340254.72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163814.04</v>
      </c>
      <c r="F14" s="30">
        <v>4.93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27911.52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148529.15999999997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380623.8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380623.8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380623.8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43527.20000000001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407375.28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285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6822.46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">
      <c r="A125" s="136" t="s">
        <v>343</v>
      </c>
      <c r="B125" s="137"/>
      <c r="C125" s="137"/>
      <c r="D125" s="138"/>
      <c r="E125" s="79">
        <v>0.12</v>
      </c>
    </row>
    <row r="126" spans="1:5" ht="15.75">
      <c r="A126" s="132" t="s">
        <v>328</v>
      </c>
      <c r="B126" s="133"/>
      <c r="C126" s="133"/>
      <c r="D126" s="134"/>
      <c r="E126" s="81"/>
    </row>
    <row r="127" spans="1:5" ht="15">
      <c r="A127" s="136" t="s">
        <v>329</v>
      </c>
      <c r="B127" s="137"/>
      <c r="C127" s="137"/>
      <c r="D127" s="138"/>
      <c r="E127" s="82">
        <v>1.42</v>
      </c>
    </row>
    <row r="128" spans="1:5" ht="15">
      <c r="A128" s="136" t="s">
        <v>330</v>
      </c>
      <c r="B128" s="137"/>
      <c r="C128" s="137"/>
      <c r="D128" s="138"/>
      <c r="E128" s="82">
        <v>0.5</v>
      </c>
    </row>
    <row r="129" spans="1:5" ht="15">
      <c r="A129" s="136" t="s">
        <v>331</v>
      </c>
      <c r="B129" s="137"/>
      <c r="C129" s="137"/>
      <c r="D129" s="138"/>
      <c r="E129" s="83">
        <v>2.13</v>
      </c>
    </row>
    <row r="130" spans="1:5" ht="15">
      <c r="A130" s="136" t="s">
        <v>332</v>
      </c>
      <c r="B130" s="137"/>
      <c r="C130" s="137"/>
      <c r="D130" s="138"/>
      <c r="E130" s="83">
        <v>0.42</v>
      </c>
    </row>
    <row r="131" spans="1:5" ht="15">
      <c r="A131" s="121" t="s">
        <v>333</v>
      </c>
      <c r="B131" s="122"/>
      <c r="C131" s="122"/>
      <c r="D131" s="123"/>
      <c r="E131" s="84">
        <v>0.18</v>
      </c>
    </row>
    <row r="132" spans="1:5" ht="15">
      <c r="A132" s="121" t="s">
        <v>334</v>
      </c>
      <c r="B132" s="122"/>
      <c r="C132" s="122"/>
      <c r="D132" s="123"/>
      <c r="E132" s="84">
        <v>0.15</v>
      </c>
    </row>
    <row r="133" spans="1:5" ht="15">
      <c r="A133" s="121" t="s">
        <v>335</v>
      </c>
      <c r="B133" s="122"/>
      <c r="C133" s="122"/>
      <c r="D133" s="123"/>
      <c r="E133" s="84">
        <v>0.02</v>
      </c>
    </row>
    <row r="134" spans="1:5" ht="15">
      <c r="A134" s="121" t="s">
        <v>336</v>
      </c>
      <c r="B134" s="122"/>
      <c r="C134" s="122"/>
      <c r="D134" s="123"/>
      <c r="E134" s="84">
        <v>0.07</v>
      </c>
    </row>
    <row r="135" spans="1:5" ht="15">
      <c r="A135" s="85" t="s">
        <v>337</v>
      </c>
      <c r="B135" s="90"/>
      <c r="C135" s="86"/>
      <c r="D135" s="87"/>
      <c r="E135" s="84">
        <v>10.07</v>
      </c>
    </row>
    <row r="136" spans="1:5" ht="15.75">
      <c r="A136" s="124" t="s">
        <v>338</v>
      </c>
      <c r="B136" s="125"/>
      <c r="C136" s="125"/>
      <c r="D136" s="126"/>
      <c r="E136" s="88"/>
    </row>
    <row r="137" spans="1:5" ht="15.75">
      <c r="A137" s="127" t="s">
        <v>339</v>
      </c>
      <c r="B137" s="128"/>
      <c r="C137" s="128"/>
      <c r="D137" s="129"/>
      <c r="E137" s="88">
        <v>0.5</v>
      </c>
    </row>
    <row r="138" spans="1:5" ht="15.75">
      <c r="A138" s="127" t="s">
        <v>340</v>
      </c>
      <c r="B138" s="128"/>
      <c r="C138" s="128"/>
      <c r="D138" s="129"/>
      <c r="E138" s="88">
        <v>1.52</v>
      </c>
    </row>
    <row r="139" spans="1:5" ht="15.75">
      <c r="A139" s="116" t="s">
        <v>341</v>
      </c>
      <c r="B139" s="116"/>
      <c r="C139" s="116"/>
      <c r="D139" s="116"/>
      <c r="E139" s="89">
        <v>12.26</v>
      </c>
    </row>
  </sheetData>
  <sheetProtection password="C484" sheet="1" objects="1" scenarios="1" selectLockedCells="1" selectUnlockedCells="1"/>
  <mergeCells count="69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9:D139"/>
    <mergeCell ref="A132:D132"/>
    <mergeCell ref="A133:D133"/>
    <mergeCell ref="A134:D134"/>
    <mergeCell ref="A136:D136"/>
    <mergeCell ref="A137:D137"/>
    <mergeCell ref="A138:D13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263</v>
      </c>
      <c r="F2" s="7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2"/>
      <c r="B3" s="72"/>
      <c r="C3" s="72"/>
      <c r="D3" s="72"/>
      <c r="E3" s="72"/>
      <c r="F3" s="72"/>
      <c r="G3" s="72"/>
      <c r="H3" s="7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2739.1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34984.91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399032.088</v>
      </c>
      <c r="F13" s="28">
        <f>E14+E15+E16</f>
        <v>332636.30399999995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158100.85199999998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27610.128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146925.32399999996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389746.87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389746.87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389746.87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44270.128000000026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399032.088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286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26981.44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225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6360.44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106992.58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926588.8991999999</v>
      </c>
      <c r="F13" s="28">
        <f>E14+E15+E16</f>
        <v>772411.8335999999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367124.59679999994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64113.235199999996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341174.00159999996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920611.55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920611.55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920611.55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112969.92919999978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926588.8991999999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287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28119.83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33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215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1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987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2"/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13525.64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v>143786.04</v>
      </c>
      <c r="F13" s="28">
        <f>E14+E15+E16</f>
        <v>119861.27999999998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56969.63999999999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9948.96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52942.67999999999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142165.72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142165.72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142165.72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15145.959999999992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143786.04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265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19169.54</v>
      </c>
      <c r="F101" s="20"/>
      <c r="G101" s="48" t="s">
        <v>213</v>
      </c>
      <c r="H101" s="15"/>
    </row>
    <row r="103" spans="1:5" ht="15" customHeight="1">
      <c r="A103" s="139" t="s">
        <v>342</v>
      </c>
      <c r="B103" s="139"/>
      <c r="C103" s="139"/>
      <c r="D103" s="139"/>
      <c r="E103" s="139"/>
    </row>
    <row r="104" spans="1:5" ht="18.75" customHeight="1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 customHeight="1">
      <c r="A124" s="130" t="s">
        <v>327</v>
      </c>
      <c r="B124" s="130"/>
      <c r="C124" s="130"/>
      <c r="D124" s="130"/>
      <c r="E124" s="79">
        <v>1.83</v>
      </c>
    </row>
    <row r="125" spans="1:5" ht="15.75" customHeight="1">
      <c r="A125" s="132" t="s">
        <v>328</v>
      </c>
      <c r="B125" s="133"/>
      <c r="C125" s="133"/>
      <c r="D125" s="134"/>
      <c r="E125" s="81"/>
    </row>
    <row r="126" spans="1:5" ht="15" customHeight="1">
      <c r="A126" s="136" t="s">
        <v>329</v>
      </c>
      <c r="B126" s="137"/>
      <c r="C126" s="137"/>
      <c r="D126" s="138"/>
      <c r="E126" s="82">
        <v>1.42</v>
      </c>
    </row>
    <row r="127" spans="1:5" ht="15" customHeight="1">
      <c r="A127" s="136" t="s">
        <v>330</v>
      </c>
      <c r="B127" s="137"/>
      <c r="C127" s="137"/>
      <c r="D127" s="138"/>
      <c r="E127" s="82">
        <v>0.5</v>
      </c>
    </row>
    <row r="128" spans="1:5" ht="15" customHeight="1">
      <c r="A128" s="136" t="s">
        <v>331</v>
      </c>
      <c r="B128" s="137"/>
      <c r="C128" s="137"/>
      <c r="D128" s="138"/>
      <c r="E128" s="83">
        <v>2.13</v>
      </c>
    </row>
    <row r="129" spans="1:5" ht="15" customHeight="1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 customHeight="1">
      <c r="A131" s="121" t="s">
        <v>334</v>
      </c>
      <c r="B131" s="122"/>
      <c r="C131" s="122"/>
      <c r="D131" s="123"/>
      <c r="E131" s="84">
        <v>0.15</v>
      </c>
    </row>
    <row r="132" spans="1:5" ht="15" customHeight="1">
      <c r="A132" s="121" t="s">
        <v>335</v>
      </c>
      <c r="B132" s="122"/>
      <c r="C132" s="122"/>
      <c r="D132" s="123"/>
      <c r="E132" s="84">
        <v>0.02</v>
      </c>
    </row>
    <row r="133" spans="1:5" ht="15" customHeight="1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 customHeight="1">
      <c r="A135" s="124" t="s">
        <v>338</v>
      </c>
      <c r="B135" s="125"/>
      <c r="C135" s="125"/>
      <c r="D135" s="126"/>
      <c r="E135" s="88"/>
    </row>
    <row r="136" spans="1:5" ht="15.75" customHeight="1">
      <c r="A136" s="127" t="s">
        <v>339</v>
      </c>
      <c r="B136" s="128"/>
      <c r="C136" s="128"/>
      <c r="D136" s="129"/>
      <c r="E136" s="88">
        <v>0.5</v>
      </c>
    </row>
    <row r="137" spans="1:5" ht="15.75" customHeight="1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5:D135"/>
    <mergeCell ref="A136:D136"/>
    <mergeCell ref="A110:D110"/>
    <mergeCell ref="A111:D111"/>
    <mergeCell ref="A118:D118"/>
    <mergeCell ref="A119:D119"/>
    <mergeCell ref="A120:D120"/>
    <mergeCell ref="A121:D121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24:D124"/>
    <mergeCell ref="A125:D125"/>
    <mergeCell ref="A114:D114"/>
    <mergeCell ref="A115:D115"/>
    <mergeCell ref="A116:D116"/>
    <mergeCell ref="A117:D117"/>
    <mergeCell ref="A122:D122"/>
    <mergeCell ref="A123:D123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222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862.3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4552.95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125619.864</v>
      </c>
      <c r="F13" s="28">
        <f>E14+E15+E16</f>
        <v>104717.71199999998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49771.95599999999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8691.983999999999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46253.772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119704.48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119704.48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119704.48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10468.334000000003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125619.864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>
        <v>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223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856.8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10874.42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124818.624</v>
      </c>
      <c r="F13" s="28">
        <f>E14+E15+E16</f>
        <v>104049.79199999999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49454.496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8636.544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45958.75199999999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118189.11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118189.11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118189.11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17503.933999999994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124818.624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288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7908.35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224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843.5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8290.63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122881.08</v>
      </c>
      <c r="F13" s="28">
        <f>E14+E15+E16</f>
        <v>102434.63999999998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48686.81999999999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8502.48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45245.34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115905.22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115905.22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115905.22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15266.48999999999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122881.08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289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21236.84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5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229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57128.92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126450.24</v>
      </c>
      <c r="F13" s="28">
        <f>E14+E15+E16</f>
        <v>105409.92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50100.96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8749.44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46559.52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168180.64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168180.64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168180.64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41730.40000000001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15398.51999999999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126450.24</v>
      </c>
      <c r="F32" s="20">
        <v>12</v>
      </c>
      <c r="G32" s="23" t="s">
        <v>122</v>
      </c>
      <c r="H32" s="34"/>
    </row>
    <row r="33" spans="1:8" ht="31.5" customHeight="1" hidden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hidden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hidden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hidden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hidden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hidden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hidden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hidden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hidden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hidden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hidden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hidden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hidden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hidden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hidden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hidden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hidden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hidden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hidden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hidden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hidden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hidden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hidden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hidden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hidden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hidden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hidden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hidden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hidden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hidden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hidden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hidden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hidden="1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hidden="1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hidden="1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hidden="1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hidden="1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hidden="1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hidden="1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hidden="1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hidden="1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hidden="1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hidden="1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hidden="1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hidden="1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hidden="1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hidden="1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hidden="1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hidden="1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hidden="1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hidden="1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hidden="1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hidden="1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hidden="1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hidden="1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hidden="1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hidden="1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hidden="1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hidden="1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hidden="1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 collapsed="1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100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3:D133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4:D104"/>
    <mergeCell ref="E104:E105"/>
    <mergeCell ref="A105:D105"/>
    <mergeCell ref="A106:D106"/>
    <mergeCell ref="A107:D107"/>
    <mergeCell ref="A108:D108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C34:C37"/>
    <mergeCell ref="D34:D37"/>
    <mergeCell ref="A38:A40"/>
    <mergeCell ref="B38:B40"/>
    <mergeCell ref="C38:C40"/>
    <mergeCell ref="D38:D40"/>
    <mergeCell ref="A103:E103"/>
    <mergeCell ref="A1:H1"/>
    <mergeCell ref="A2:B2"/>
    <mergeCell ref="A4:E4"/>
    <mergeCell ref="G4:H4"/>
    <mergeCell ref="A9:H9"/>
    <mergeCell ref="A27:H27"/>
    <mergeCell ref="A33:H33"/>
    <mergeCell ref="A34:A37"/>
    <mergeCell ref="B34:B3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230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865.9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9972.18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126144.312</v>
      </c>
      <c r="F13" s="28">
        <f>E14+E15+E16</f>
        <v>105154.89599999998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49979.74799999999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8728.272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46446.876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122767.52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122767.52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122767.52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13348.971999999994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126144.312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291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4000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231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871.8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27806.31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127003.824</v>
      </c>
      <c r="F13" s="28">
        <f>E14+E15+E16</f>
        <v>105871.39199999998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50320.29599999999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8787.743999999999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46763.35199999999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140810.26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140810.26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140810.26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13806.436000000016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13999.873999999982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127003.824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292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8395.53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235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9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876.3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22468.55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127659.38399999999</v>
      </c>
      <c r="F13" s="28">
        <f>E14+E15+E16</f>
        <v>106417.87199999999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50580.03599999999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8833.104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47004.731999999996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131501.54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131501.54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131501.54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3842.1560000000172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18626.39399999997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127659.38399999999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238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4385.02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236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9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877.9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4404.9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127892.47200000001</v>
      </c>
      <c r="F13" s="28">
        <f>E14+E15+E16</f>
        <v>106612.17599999999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50672.38799999999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8849.232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47090.556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119841.85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119841.85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119841.85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12455.521999999997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127892.47200000001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293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0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237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9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838.4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12531.51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122138.112</v>
      </c>
      <c r="F13" s="28">
        <f>E14+E15+E16</f>
        <v>101815.296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48392.448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8451.072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44971.776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118519.84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118519.84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118519.84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16149.782000000007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122138.112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294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13211.79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246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687.74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45775.6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100189.9632</v>
      </c>
      <c r="F13" s="28">
        <f>E14+E15+E16</f>
        <v>83519.14559999999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39696.3528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6932.4192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36890.3736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126018.83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126018.83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126018.83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25828.866800000003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19946.733200000002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100189.9632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295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16716.56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33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216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1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1040.5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8572.39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151580.04</v>
      </c>
      <c r="F13" s="28">
        <f>E14+E15+E16</f>
        <v>126358.31999999999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60057.65999999999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10488.24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55812.42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144085.94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144085.94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144085.94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16066.48999999999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151580.04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266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15447.74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247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2840.4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25226.56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413789.47200000007</v>
      </c>
      <c r="F13" s="28">
        <f>E14+E15+E16</f>
        <v>344938.176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163947.88799999998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28631.232000000004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152359.05599999998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399012.81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399012.81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399012.81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40003.22200000007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413789.47200000007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296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30182.36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248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2835.3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14646.84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413046.504</v>
      </c>
      <c r="F13" s="28">
        <f>E14+E15+E16</f>
        <v>344318.832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163653.516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28579.824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152085.492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386315.08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386315.08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386315.08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41378.264000000025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413046.504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297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3623.7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5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232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6972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hidden="1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hidden="1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 collapsed="1">
      <c r="A12" s="19">
        <v>6</v>
      </c>
      <c r="B12" s="20" t="s">
        <v>74</v>
      </c>
      <c r="C12" s="21" t="s">
        <v>70</v>
      </c>
      <c r="D12" s="20" t="s">
        <v>74</v>
      </c>
      <c r="E12" s="27">
        <v>126993.7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1015680.96</v>
      </c>
      <c r="F13" s="28">
        <f>E14+E15+E16</f>
        <v>846679.6799999999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402423.83999999997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70277.76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373978.07999999996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1040236.43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1040236.43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1040236.43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24555.47000000009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102438.22999999986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1015680.96</v>
      </c>
      <c r="F32" s="20">
        <v>12</v>
      </c>
      <c r="G32" s="23" t="s">
        <v>122</v>
      </c>
      <c r="H32" s="34"/>
    </row>
    <row r="33" spans="1:8" ht="31.5" customHeight="1" hidden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hidden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hidden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hidden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hidden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hidden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hidden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hidden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hidden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hidden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hidden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hidden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hidden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hidden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hidden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hidden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hidden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hidden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hidden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hidden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hidden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hidden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hidden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hidden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hidden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hidden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hidden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hidden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hidden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hidden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hidden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hidden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hidden="1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hidden="1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hidden="1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hidden="1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hidden="1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hidden="1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hidden="1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hidden="1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hidden="1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hidden="1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hidden="1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hidden="1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hidden="1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hidden="1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hidden="1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hidden="1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hidden="1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hidden="1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hidden="1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hidden="1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hidden="1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hidden="1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hidden="1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hidden="1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hidden="1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hidden="1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hidden="1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hidden="1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 collapsed="1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298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55140.89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251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2838.7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45545.47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413541.816</v>
      </c>
      <c r="F13" s="28">
        <f>E14+E15+E16</f>
        <v>344731.7279999999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163849.76399999997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28614.095999999998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152267.86799999996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412034.98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412034.98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412034.98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47052.30599999998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413541.816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299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41599.52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233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3526.6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7">
        <v>50020.7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513755.088</v>
      </c>
      <c r="F13" s="28">
        <f>E14+E15+E16</f>
        <v>428270.304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203555.352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35548.128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189166.82399999996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498282.21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498282.21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498282.21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65493.57799999992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513755.088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38569.1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97">
      <selection activeCell="A105" sqref="A105:IV123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239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4973.5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28022.51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724539.48</v>
      </c>
      <c r="F13" s="28">
        <f>E14+E15+E16</f>
        <v>603981.84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287070.42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50132.88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266778.54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683571.66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683571.66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683571.66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68990.32999999996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724539.48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301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5056.58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240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2788.1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38628.12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406170.408</v>
      </c>
      <c r="F13" s="28">
        <f>E14+E15+E16</f>
        <v>338586.86399999994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160929.13199999998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28104.048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149553.68399999998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404964.57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404964.57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404964.57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39833.957999999984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406170.408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302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10298.54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241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2818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26999.58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410526.24000000005</v>
      </c>
      <c r="F13" s="28">
        <f>E14+E15+E16</f>
        <v>342217.9199999999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162654.95999999996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28405.44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151157.52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394623.8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394623.8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394623.8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42902.02000000008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410526.24000000005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303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19751.63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1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242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1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4277.4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89146.66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623131.632</v>
      </c>
      <c r="F13" s="28">
        <f>E14+E15+E16</f>
        <v>519447.4559999999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246891.528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43116.191999999995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229439.73599999995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647894.58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647894.58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647894.58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24762.947999999975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64383.71200000006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623131.632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304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7">
        <v>6350.7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30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252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6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3135.9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47731.07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456837.912</v>
      </c>
      <c r="F13" s="28">
        <f>E14+E15+E16</f>
        <v>380823.696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181004.148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31609.872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168209.676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441373.2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441373.2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441373.2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63195.78200000001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456837.912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305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5063.73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18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226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5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4113.1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25296.14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599196.408</v>
      </c>
      <c r="F13" s="28">
        <f>E14+E15+E16</f>
        <v>499494.864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237408.13199999998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41460.048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220626.684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576506.34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576506.34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576506.34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47986.2080000001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599196.408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267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6870.31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30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259</v>
      </c>
      <c r="F2" s="7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2"/>
      <c r="B3" s="72"/>
      <c r="C3" s="72"/>
      <c r="D3" s="72"/>
      <c r="E3" s="72"/>
      <c r="F3" s="72"/>
      <c r="G3" s="72"/>
      <c r="H3" s="7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1395.89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19585.42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203353.2552</v>
      </c>
      <c r="F13" s="28">
        <f>E14+E15+E16</f>
        <v>169516.88160000002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80570.7708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14070.571200000002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74875.5396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201214.71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201214.71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201214.71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0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21723.965200000006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203353.2552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269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8172.36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3:D133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4:D104"/>
    <mergeCell ref="E104:E105"/>
    <mergeCell ref="A105:D105"/>
    <mergeCell ref="A106:D106"/>
    <mergeCell ref="A107:D107"/>
    <mergeCell ref="A108:D108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103:E103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5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260</v>
      </c>
      <c r="F2" s="7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2"/>
      <c r="B3" s="72"/>
      <c r="C3" s="72"/>
      <c r="D3" s="72"/>
      <c r="E3" s="72"/>
      <c r="F3" s="72"/>
      <c r="G3" s="72"/>
      <c r="H3" s="7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7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4146.7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88493.02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604091.256</v>
      </c>
      <c r="F13" s="28">
        <f>E14+E15+E16</f>
        <v>503575.24799999996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239347.52399999998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41798.736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222428.988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615459.34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615459.34</v>
      </c>
      <c r="F18" s="20"/>
      <c r="G18" s="23" t="s">
        <v>93</v>
      </c>
      <c r="H18" s="24"/>
    </row>
    <row r="19" spans="1:8" s="18" customFormat="1" ht="75" hidden="1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hidden="1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hidden="1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hidden="1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 collapsed="1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615459.34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11368.083999999915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77124.9360000001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604091.256</v>
      </c>
      <c r="F32" s="20">
        <v>12</v>
      </c>
      <c r="G32" s="23" t="s">
        <v>122</v>
      </c>
      <c r="H32" s="34"/>
    </row>
    <row r="33" spans="1:8" ht="31.5" customHeight="1" hidden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hidden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hidden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hidden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hidden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hidden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hidden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hidden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hidden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hidden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hidden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hidden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hidden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hidden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hidden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hidden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hidden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hidden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hidden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hidden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hidden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hidden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hidden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hidden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hidden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hidden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hidden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hidden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hidden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hidden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hidden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hidden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hidden="1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hidden="1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hidden="1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hidden="1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hidden="1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hidden="1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hidden="1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hidden="1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hidden="1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hidden="1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hidden="1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hidden="1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hidden="1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hidden="1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hidden="1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hidden="1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hidden="1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hidden="1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hidden="1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hidden="1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hidden="1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hidden="1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hidden="1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hidden="1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hidden="1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hidden="1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hidden="1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hidden="1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 collapsed="1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270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64213.5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3:D133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4:D104"/>
    <mergeCell ref="E104:E105"/>
    <mergeCell ref="A105:D105"/>
    <mergeCell ref="A106:D106"/>
    <mergeCell ref="A107:D107"/>
    <mergeCell ref="A108:D108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103:E103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4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220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3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4111.8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94026.48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599007.0240000001</v>
      </c>
      <c r="F13" s="28">
        <f>E14+E15+E16</f>
        <v>499336.99199999997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237333.09599999996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41446.943999999996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220556.952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621525.6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621525.6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621525.6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22518.575999999885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71507.9040000001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599007.0240000001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271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24052.35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8"/>
  <sheetViews>
    <sheetView view="pageBreakPreview" zoomScaleSheetLayoutView="100" zoomScalePageLayoutView="0" workbookViewId="0" topLeftCell="A127">
      <selection activeCell="A140" sqref="A140"/>
    </sheetView>
  </sheetViews>
  <sheetFormatPr defaultColWidth="9.140625" defaultRowHeight="15" outlineLevelRow="2" outlineLevelCol="1"/>
  <cols>
    <col min="1" max="1" width="9.140625" style="50" customWidth="1"/>
    <col min="2" max="2" width="22.421875" style="51" customWidth="1"/>
    <col min="3" max="3" width="9.140625" style="50" customWidth="1"/>
    <col min="4" max="4" width="23.8515625" style="51" customWidth="1"/>
    <col min="5" max="5" width="91.140625" style="51" customWidth="1"/>
    <col min="6" max="6" width="11.421875" style="51" hidden="1" customWidth="1" outlineLevel="1"/>
    <col min="7" max="7" width="127.140625" style="0" hidden="1" customWidth="1" outlineLevel="1" collapsed="1"/>
    <col min="8" max="8" width="15.140625" style="51" hidden="1" customWidth="1" outlineLevel="1"/>
    <col min="9" max="9" width="9.140625" style="0" customWidth="1" collapsed="1"/>
  </cols>
  <sheetData>
    <row r="1" spans="1:15" ht="15">
      <c r="A1" s="92" t="s">
        <v>268</v>
      </c>
      <c r="B1" s="92"/>
      <c r="C1" s="92"/>
      <c r="D1" s="92"/>
      <c r="E1" s="92"/>
      <c r="F1" s="92"/>
      <c r="G1" s="92"/>
      <c r="H1" s="92"/>
      <c r="I1" s="9"/>
      <c r="J1" s="10"/>
      <c r="K1" s="10"/>
      <c r="L1" s="10"/>
      <c r="M1" s="10"/>
      <c r="N1" s="10"/>
      <c r="O1" s="10"/>
    </row>
    <row r="2" spans="1:15" ht="15">
      <c r="A2" s="93" t="s">
        <v>49</v>
      </c>
      <c r="B2" s="93"/>
      <c r="C2" s="9"/>
      <c r="D2" s="9"/>
      <c r="E2" s="9" t="s">
        <v>227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8" ht="15">
      <c r="A4" s="94" t="s">
        <v>50</v>
      </c>
      <c r="B4" s="95"/>
      <c r="C4" s="95"/>
      <c r="D4" s="95"/>
      <c r="E4" s="95"/>
      <c r="F4" s="57" t="s">
        <v>51</v>
      </c>
      <c r="G4" s="96" t="s">
        <v>52</v>
      </c>
      <c r="H4" s="97"/>
    </row>
    <row r="5" spans="1:8" s="18" customFormat="1" ht="30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4810.13</v>
      </c>
      <c r="G5" s="5" t="s">
        <v>58</v>
      </c>
      <c r="H5" s="17" t="s">
        <v>59</v>
      </c>
    </row>
    <row r="6" spans="1:8" s="18" customFormat="1" ht="30">
      <c r="A6" s="19">
        <v>1</v>
      </c>
      <c r="B6" s="20" t="s">
        <v>60</v>
      </c>
      <c r="C6" s="21" t="s">
        <v>61</v>
      </c>
      <c r="D6" s="20" t="s">
        <v>62</v>
      </c>
      <c r="E6" s="22">
        <v>43174</v>
      </c>
      <c r="F6" s="28">
        <v>12.14</v>
      </c>
      <c r="G6" s="23" t="s">
        <v>63</v>
      </c>
      <c r="H6" s="24"/>
    </row>
    <row r="7" spans="1:8" s="18" customFormat="1" ht="30">
      <c r="A7" s="19">
        <v>2</v>
      </c>
      <c r="B7" s="20" t="s">
        <v>62</v>
      </c>
      <c r="C7" s="21" t="s">
        <v>61</v>
      </c>
      <c r="D7" s="20" t="s">
        <v>62</v>
      </c>
      <c r="E7" s="22">
        <v>42736</v>
      </c>
      <c r="F7" s="22" t="s">
        <v>64</v>
      </c>
      <c r="G7" s="23" t="s">
        <v>65</v>
      </c>
      <c r="H7" s="24"/>
    </row>
    <row r="8" spans="1:8" s="18" customFormat="1" ht="30">
      <c r="A8" s="19">
        <v>3</v>
      </c>
      <c r="B8" s="20" t="s">
        <v>66</v>
      </c>
      <c r="C8" s="21" t="s">
        <v>61</v>
      </c>
      <c r="D8" s="20" t="s">
        <v>66</v>
      </c>
      <c r="E8" s="22">
        <v>43100</v>
      </c>
      <c r="F8" s="25">
        <v>12</v>
      </c>
      <c r="G8" s="23" t="s">
        <v>67</v>
      </c>
      <c r="H8" s="24"/>
    </row>
    <row r="9" spans="1:8" s="18" customFormat="1" ht="15">
      <c r="A9" s="98" t="s">
        <v>68</v>
      </c>
      <c r="B9" s="99"/>
      <c r="C9" s="99"/>
      <c r="D9" s="99"/>
      <c r="E9" s="99"/>
      <c r="F9" s="99"/>
      <c r="G9" s="99"/>
      <c r="H9" s="100"/>
    </row>
    <row r="10" spans="1:8" s="18" customFormat="1" ht="45" outlineLevel="1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8" s="18" customFormat="1" ht="45" outlineLevel="1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8" s="18" customFormat="1" ht="45">
      <c r="A12" s="19">
        <v>6</v>
      </c>
      <c r="B12" s="20" t="s">
        <v>74</v>
      </c>
      <c r="C12" s="21" t="s">
        <v>70</v>
      </c>
      <c r="D12" s="20" t="s">
        <v>74</v>
      </c>
      <c r="E12" s="26">
        <v>83455.34</v>
      </c>
      <c r="F12" s="20"/>
      <c r="G12" s="23" t="s">
        <v>75</v>
      </c>
      <c r="H12" s="24"/>
    </row>
    <row r="13" spans="1:8" s="18" customFormat="1" ht="75">
      <c r="A13" s="19">
        <v>7</v>
      </c>
      <c r="B13" s="20" t="s">
        <v>76</v>
      </c>
      <c r="C13" s="21" t="s">
        <v>70</v>
      </c>
      <c r="D13" s="20" t="s">
        <v>77</v>
      </c>
      <c r="E13" s="27">
        <f>F5*F6*F8</f>
        <v>700739.7384</v>
      </c>
      <c r="F13" s="28">
        <f>E14+E15+E16</f>
        <v>584142.1872</v>
      </c>
      <c r="G13" s="23" t="s">
        <v>78</v>
      </c>
      <c r="H13" s="24"/>
    </row>
    <row r="14" spans="1:8" s="18" customFormat="1" ht="45">
      <c r="A14" s="19">
        <v>8</v>
      </c>
      <c r="B14" s="29" t="s">
        <v>79</v>
      </c>
      <c r="C14" s="21" t="s">
        <v>70</v>
      </c>
      <c r="D14" s="20" t="s">
        <v>80</v>
      </c>
      <c r="E14" s="28">
        <f>F14*$F$5*$F$8</f>
        <v>277640.7036</v>
      </c>
      <c r="F14" s="30">
        <v>4.81</v>
      </c>
      <c r="G14" s="23" t="s">
        <v>81</v>
      </c>
      <c r="H14" s="24"/>
    </row>
    <row r="15" spans="1:8" s="18" customFormat="1" ht="45">
      <c r="A15" s="19">
        <v>9</v>
      </c>
      <c r="B15" s="29" t="s">
        <v>82</v>
      </c>
      <c r="C15" s="21" t="s">
        <v>70</v>
      </c>
      <c r="D15" s="20" t="s">
        <v>83</v>
      </c>
      <c r="E15" s="28">
        <f>F15*$F$5*$F$8</f>
        <v>48486.1104</v>
      </c>
      <c r="F15" s="31">
        <v>0.84</v>
      </c>
      <c r="G15" s="23" t="s">
        <v>84</v>
      </c>
      <c r="H15" s="24"/>
    </row>
    <row r="16" spans="1:8" s="18" customFormat="1" ht="45">
      <c r="A16" s="19">
        <v>10</v>
      </c>
      <c r="B16" s="29" t="s">
        <v>85</v>
      </c>
      <c r="C16" s="21" t="s">
        <v>70</v>
      </c>
      <c r="D16" s="20" t="s">
        <v>86</v>
      </c>
      <c r="E16" s="28">
        <f>F16*$F$5*$F$8</f>
        <v>258015.3732</v>
      </c>
      <c r="F16" s="31">
        <v>4.47</v>
      </c>
      <c r="G16" s="23" t="s">
        <v>87</v>
      </c>
      <c r="H16" s="24"/>
    </row>
    <row r="17" spans="1:8" s="18" customFormat="1" ht="30">
      <c r="A17" s="19">
        <v>11</v>
      </c>
      <c r="B17" s="20" t="s">
        <v>88</v>
      </c>
      <c r="C17" s="21" t="s">
        <v>70</v>
      </c>
      <c r="D17" s="20" t="s">
        <v>89</v>
      </c>
      <c r="E17" s="27">
        <v>703874.04</v>
      </c>
      <c r="F17" s="20"/>
      <c r="G17" s="23" t="s">
        <v>90</v>
      </c>
      <c r="H17" s="24"/>
    </row>
    <row r="18" spans="1:8" s="18" customFormat="1" ht="60">
      <c r="A18" s="19">
        <v>12</v>
      </c>
      <c r="B18" s="29" t="s">
        <v>91</v>
      </c>
      <c r="C18" s="21" t="s">
        <v>70</v>
      </c>
      <c r="D18" s="20" t="s">
        <v>92</v>
      </c>
      <c r="E18" s="28">
        <f>E17</f>
        <v>703874.04</v>
      </c>
      <c r="F18" s="20"/>
      <c r="G18" s="23" t="s">
        <v>93</v>
      </c>
      <c r="H18" s="24"/>
    </row>
    <row r="19" spans="1:8" s="18" customFormat="1" ht="75" outlineLevel="1">
      <c r="A19" s="19">
        <v>13</v>
      </c>
      <c r="B19" s="29" t="s">
        <v>94</v>
      </c>
      <c r="C19" s="21" t="s">
        <v>70</v>
      </c>
      <c r="D19" s="20" t="s">
        <v>95</v>
      </c>
      <c r="E19" s="28">
        <v>0</v>
      </c>
      <c r="F19" s="20"/>
      <c r="G19" s="23" t="s">
        <v>96</v>
      </c>
      <c r="H19" s="24"/>
    </row>
    <row r="20" spans="1:8" s="18" customFormat="1" ht="45" outlineLevel="1">
      <c r="A20" s="19">
        <v>14</v>
      </c>
      <c r="B20" s="29" t="s">
        <v>97</v>
      </c>
      <c r="C20" s="21" t="s">
        <v>70</v>
      </c>
      <c r="D20" s="20" t="s">
        <v>98</v>
      </c>
      <c r="E20" s="28">
        <v>0</v>
      </c>
      <c r="F20" s="20"/>
      <c r="G20" s="23" t="s">
        <v>99</v>
      </c>
      <c r="H20" s="24"/>
    </row>
    <row r="21" spans="1:8" s="18" customFormat="1" ht="60" outlineLevel="1">
      <c r="A21" s="19">
        <v>15</v>
      </c>
      <c r="B21" s="29" t="s">
        <v>100</v>
      </c>
      <c r="C21" s="21" t="s">
        <v>70</v>
      </c>
      <c r="D21" s="20" t="s">
        <v>101</v>
      </c>
      <c r="E21" s="28">
        <v>0</v>
      </c>
      <c r="F21" s="20"/>
      <c r="G21" s="23" t="s">
        <v>102</v>
      </c>
      <c r="H21" s="24"/>
    </row>
    <row r="22" spans="1:8" s="18" customFormat="1" ht="45" outlineLevel="1">
      <c r="A22" s="19">
        <v>16</v>
      </c>
      <c r="B22" s="29" t="s">
        <v>103</v>
      </c>
      <c r="C22" s="21" t="s">
        <v>70</v>
      </c>
      <c r="D22" s="20" t="s">
        <v>104</v>
      </c>
      <c r="E22" s="28">
        <v>0</v>
      </c>
      <c r="F22" s="20"/>
      <c r="G22" s="23" t="s">
        <v>105</v>
      </c>
      <c r="H22" s="24"/>
    </row>
    <row r="23" spans="1:8" s="18" customFormat="1" ht="45">
      <c r="A23" s="19">
        <v>17</v>
      </c>
      <c r="B23" s="20" t="s">
        <v>106</v>
      </c>
      <c r="C23" s="21" t="s">
        <v>70</v>
      </c>
      <c r="D23" s="20" t="s">
        <v>106</v>
      </c>
      <c r="E23" s="28">
        <f>E18</f>
        <v>703874.04</v>
      </c>
      <c r="F23" s="20"/>
      <c r="G23" s="23" t="s">
        <v>107</v>
      </c>
      <c r="H23" s="24"/>
    </row>
    <row r="24" spans="1:8" ht="45">
      <c r="A24" s="19">
        <v>18</v>
      </c>
      <c r="B24" s="20" t="s">
        <v>108</v>
      </c>
      <c r="C24" s="21" t="s">
        <v>70</v>
      </c>
      <c r="D24" s="20" t="s">
        <v>108</v>
      </c>
      <c r="E24" s="28">
        <f>IF((E17-E13)&gt;0,(E17-E13),0)</f>
        <v>3134.301600000006</v>
      </c>
      <c r="F24" s="20"/>
      <c r="G24" s="23" t="s">
        <v>109</v>
      </c>
      <c r="H24" s="32"/>
    </row>
    <row r="25" spans="1:8" ht="45">
      <c r="A25" s="19">
        <v>19</v>
      </c>
      <c r="B25" s="20" t="s">
        <v>110</v>
      </c>
      <c r="C25" s="21" t="s">
        <v>70</v>
      </c>
      <c r="D25" s="20" t="s">
        <v>110</v>
      </c>
      <c r="E25" s="28">
        <f>IF(E17&gt;E13+E12,E17-E13-E12,0)</f>
        <v>0</v>
      </c>
      <c r="F25" s="20"/>
      <c r="G25" s="23" t="s">
        <v>111</v>
      </c>
      <c r="H25" s="32"/>
    </row>
    <row r="26" spans="1:8" ht="45">
      <c r="A26" s="19">
        <v>20</v>
      </c>
      <c r="B26" s="20" t="s">
        <v>112</v>
      </c>
      <c r="C26" s="21" t="s">
        <v>70</v>
      </c>
      <c r="D26" s="20" t="s">
        <v>112</v>
      </c>
      <c r="E26" s="28">
        <f>E12+E13-E17</f>
        <v>80321.03839999996</v>
      </c>
      <c r="F26" s="20"/>
      <c r="G26" s="23" t="s">
        <v>113</v>
      </c>
      <c r="H26" s="32"/>
    </row>
    <row r="27" spans="1:8" ht="15" outlineLevel="1">
      <c r="A27" s="101" t="s">
        <v>114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115</v>
      </c>
      <c r="C28" s="20" t="s">
        <v>61</v>
      </c>
      <c r="D28" s="20" t="s">
        <v>115</v>
      </c>
      <c r="E28" s="33" t="s">
        <v>116</v>
      </c>
      <c r="F28" s="20"/>
      <c r="G28" s="23" t="s">
        <v>117</v>
      </c>
      <c r="H28" s="34"/>
    </row>
    <row r="29" spans="1:8" ht="30" outlineLevel="1">
      <c r="A29" s="19"/>
      <c r="B29" s="20" t="s">
        <v>115</v>
      </c>
      <c r="C29" s="20" t="s">
        <v>61</v>
      </c>
      <c r="D29" s="20" t="s">
        <v>115</v>
      </c>
      <c r="E29" s="35" t="s">
        <v>118</v>
      </c>
      <c r="F29" s="20"/>
      <c r="G29" s="23" t="s">
        <v>117</v>
      </c>
      <c r="H29" s="34"/>
    </row>
    <row r="30" spans="1:8" ht="30" outlineLevel="1">
      <c r="A30" s="19"/>
      <c r="B30" s="20" t="s">
        <v>115</v>
      </c>
      <c r="C30" s="20" t="s">
        <v>61</v>
      </c>
      <c r="D30" s="20" t="s">
        <v>115</v>
      </c>
      <c r="E30" s="35" t="s">
        <v>119</v>
      </c>
      <c r="F30" s="20"/>
      <c r="G30" s="23" t="s">
        <v>117</v>
      </c>
      <c r="H30" s="34"/>
    </row>
    <row r="31" spans="1:8" ht="30" outlineLevel="1">
      <c r="A31" s="19"/>
      <c r="B31" s="20" t="s">
        <v>115</v>
      </c>
      <c r="C31" s="20" t="s">
        <v>61</v>
      </c>
      <c r="D31" s="20" t="s">
        <v>115</v>
      </c>
      <c r="E31" s="33" t="s">
        <v>120</v>
      </c>
      <c r="F31" s="20"/>
      <c r="G31" s="23" t="s">
        <v>117</v>
      </c>
      <c r="H31" s="34"/>
    </row>
    <row r="32" spans="1:8" ht="45">
      <c r="A32" s="19">
        <v>22</v>
      </c>
      <c r="B32" s="20" t="s">
        <v>121</v>
      </c>
      <c r="C32" s="21" t="s">
        <v>70</v>
      </c>
      <c r="D32" s="20" t="s">
        <v>121</v>
      </c>
      <c r="E32" s="74">
        <f>E13/F8*F32</f>
        <v>700739.7384</v>
      </c>
      <c r="F32" s="20">
        <v>12</v>
      </c>
      <c r="G32" s="23" t="s">
        <v>122</v>
      </c>
      <c r="H32" s="34"/>
    </row>
    <row r="33" spans="1:8" ht="31.5" customHeight="1" outlineLevel="1">
      <c r="A33" s="98" t="s">
        <v>123</v>
      </c>
      <c r="B33" s="99"/>
      <c r="C33" s="99"/>
      <c r="D33" s="99"/>
      <c r="E33" s="99"/>
      <c r="F33" s="99"/>
      <c r="G33" s="99"/>
      <c r="H33" s="100"/>
    </row>
    <row r="34" spans="1:17" ht="51" customHeight="1" outlineLevel="1">
      <c r="A34" s="113">
        <v>23</v>
      </c>
      <c r="B34" s="104" t="s">
        <v>124</v>
      </c>
      <c r="C34" s="104" t="s">
        <v>61</v>
      </c>
      <c r="D34" s="107" t="s">
        <v>116</v>
      </c>
      <c r="E34" s="36" t="s">
        <v>125</v>
      </c>
      <c r="F34" s="37"/>
      <c r="G34" s="23" t="s">
        <v>126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2.5" customHeight="1" outlineLevel="1">
      <c r="A35" s="114"/>
      <c r="B35" s="105"/>
      <c r="C35" s="105"/>
      <c r="D35" s="108"/>
      <c r="E35" s="36" t="s">
        <v>127</v>
      </c>
      <c r="F35" s="37"/>
      <c r="G35" s="23"/>
      <c r="H35" s="38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51" customHeight="1" outlineLevel="1">
      <c r="A36" s="114"/>
      <c r="B36" s="105"/>
      <c r="C36" s="105"/>
      <c r="D36" s="108"/>
      <c r="E36" s="36" t="s">
        <v>128</v>
      </c>
      <c r="F36" s="37"/>
      <c r="G36" s="23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5.25" customHeight="1" outlineLevel="1">
      <c r="A37" s="115"/>
      <c r="B37" s="106"/>
      <c r="C37" s="106"/>
      <c r="D37" s="109"/>
      <c r="E37" s="36" t="s">
        <v>129</v>
      </c>
      <c r="F37" s="37"/>
      <c r="G37" s="23"/>
      <c r="H37" s="38"/>
      <c r="I37" s="39"/>
      <c r="J37" s="39"/>
      <c r="K37" s="39"/>
      <c r="L37" s="39"/>
      <c r="M37" s="39"/>
      <c r="N37" s="39"/>
      <c r="O37" s="39"/>
      <c r="P37" s="39"/>
      <c r="Q37" s="39"/>
    </row>
    <row r="38" spans="1:8" ht="20.25" customHeight="1" outlineLevel="1">
      <c r="A38" s="113">
        <v>23</v>
      </c>
      <c r="B38" s="104" t="s">
        <v>124</v>
      </c>
      <c r="C38" s="104" t="s">
        <v>61</v>
      </c>
      <c r="D38" s="110" t="s">
        <v>118</v>
      </c>
      <c r="E38" s="40" t="s">
        <v>130</v>
      </c>
      <c r="F38" s="41"/>
      <c r="G38" s="23" t="s">
        <v>126</v>
      </c>
      <c r="H38" s="42"/>
    </row>
    <row r="39" spans="1:8" ht="19.5" customHeight="1" outlineLevel="1">
      <c r="A39" s="114"/>
      <c r="B39" s="105"/>
      <c r="C39" s="105"/>
      <c r="D39" s="111"/>
      <c r="E39" s="40" t="s">
        <v>131</v>
      </c>
      <c r="F39" s="41"/>
      <c r="G39" s="23"/>
      <c r="H39" s="42"/>
    </row>
    <row r="40" spans="1:8" ht="50.25" customHeight="1" outlineLevel="1">
      <c r="A40" s="115"/>
      <c r="B40" s="106"/>
      <c r="C40" s="106"/>
      <c r="D40" s="112"/>
      <c r="E40" s="43" t="s">
        <v>132</v>
      </c>
      <c r="F40" s="41"/>
      <c r="G40" s="23"/>
      <c r="H40" s="42"/>
    </row>
    <row r="41" spans="1:17" ht="36.75" customHeight="1" outlineLevel="1">
      <c r="A41" s="113">
        <v>23</v>
      </c>
      <c r="B41" s="104" t="s">
        <v>124</v>
      </c>
      <c r="C41" s="104" t="s">
        <v>61</v>
      </c>
      <c r="D41" s="110" t="s">
        <v>119</v>
      </c>
      <c r="E41" s="43" t="s">
        <v>133</v>
      </c>
      <c r="F41" s="37"/>
      <c r="G41" s="23" t="s">
        <v>126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66.75" customHeight="1" outlineLevel="1">
      <c r="A42" s="114"/>
      <c r="B42" s="105"/>
      <c r="C42" s="105"/>
      <c r="D42" s="111"/>
      <c r="E42" s="43" t="s">
        <v>134</v>
      </c>
      <c r="F42" s="37"/>
      <c r="G42" s="23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 customHeight="1" outlineLevel="1">
      <c r="A43" s="114"/>
      <c r="B43" s="105"/>
      <c r="C43" s="105"/>
      <c r="D43" s="111"/>
      <c r="E43" s="43" t="s">
        <v>135</v>
      </c>
      <c r="F43" s="37"/>
      <c r="G43" s="23"/>
      <c r="H43" s="3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35.25" customHeight="1" outlineLevel="1">
      <c r="A44" s="114"/>
      <c r="B44" s="105"/>
      <c r="C44" s="105"/>
      <c r="D44" s="111"/>
      <c r="E44" s="43" t="s">
        <v>136</v>
      </c>
      <c r="F44" s="37"/>
      <c r="G44" s="23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3.75" customHeight="1" outlineLevel="1">
      <c r="A45" s="114"/>
      <c r="B45" s="105"/>
      <c r="C45" s="105"/>
      <c r="D45" s="111"/>
      <c r="E45" s="43" t="s">
        <v>137</v>
      </c>
      <c r="F45" s="37"/>
      <c r="G45" s="23"/>
      <c r="H45" s="38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36" customHeight="1" outlineLevel="1">
      <c r="A46" s="114"/>
      <c r="B46" s="105"/>
      <c r="C46" s="105"/>
      <c r="D46" s="111"/>
      <c r="E46" s="43" t="s">
        <v>138</v>
      </c>
      <c r="F46" s="37"/>
      <c r="G46" s="23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2.5" customHeight="1" outlineLevel="1">
      <c r="A47" s="114"/>
      <c r="B47" s="105"/>
      <c r="C47" s="105"/>
      <c r="D47" s="111"/>
      <c r="E47" s="43" t="s">
        <v>139</v>
      </c>
      <c r="F47" s="37"/>
      <c r="G47" s="23"/>
      <c r="H47" s="38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50.25" customHeight="1" outlineLevel="1">
      <c r="A48" s="114"/>
      <c r="B48" s="105"/>
      <c r="C48" s="105"/>
      <c r="D48" s="111"/>
      <c r="E48" s="43" t="s">
        <v>140</v>
      </c>
      <c r="F48" s="37"/>
      <c r="G48" s="23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35.25" customHeight="1" outlineLevel="1">
      <c r="A49" s="114"/>
      <c r="B49" s="105"/>
      <c r="C49" s="105"/>
      <c r="D49" s="111"/>
      <c r="E49" s="43" t="s">
        <v>141</v>
      </c>
      <c r="F49" s="37"/>
      <c r="G49" s="23"/>
      <c r="H49" s="38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34.5" customHeight="1" outlineLevel="1">
      <c r="A50" s="114"/>
      <c r="B50" s="105"/>
      <c r="C50" s="105"/>
      <c r="D50" s="111"/>
      <c r="E50" s="43" t="s">
        <v>142</v>
      </c>
      <c r="F50" s="37"/>
      <c r="G50" s="23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51" customHeight="1" outlineLevel="1">
      <c r="A51" s="114"/>
      <c r="B51" s="105"/>
      <c r="C51" s="105"/>
      <c r="D51" s="111"/>
      <c r="E51" s="43" t="s">
        <v>143</v>
      </c>
      <c r="F51" s="37"/>
      <c r="G51" s="23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21.75" customHeight="1" hidden="1" outlineLevel="2">
      <c r="A52" s="115"/>
      <c r="B52" s="106"/>
      <c r="C52" s="106"/>
      <c r="D52" s="112"/>
      <c r="E52" s="43" t="s">
        <v>144</v>
      </c>
      <c r="F52" s="37"/>
      <c r="G52" s="23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0.25" customHeight="1" outlineLevel="1" collapsed="1">
      <c r="A53" s="113">
        <v>23</v>
      </c>
      <c r="B53" s="104" t="s">
        <v>124</v>
      </c>
      <c r="C53" s="104" t="s">
        <v>61</v>
      </c>
      <c r="D53" s="107" t="s">
        <v>145</v>
      </c>
      <c r="E53" s="43" t="s">
        <v>146</v>
      </c>
      <c r="F53" s="37"/>
      <c r="G53" s="23" t="s">
        <v>126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4.5" customHeight="1" outlineLevel="1">
      <c r="A54" s="114"/>
      <c r="B54" s="105"/>
      <c r="C54" s="105"/>
      <c r="D54" s="108"/>
      <c r="E54" s="43" t="s">
        <v>147</v>
      </c>
      <c r="F54" s="37"/>
      <c r="G54" s="23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4.5" customHeight="1" outlineLevel="1">
      <c r="A55" s="114"/>
      <c r="B55" s="105"/>
      <c r="C55" s="105"/>
      <c r="D55" s="108"/>
      <c r="E55" s="43" t="s">
        <v>148</v>
      </c>
      <c r="F55" s="37"/>
      <c r="G55" s="23"/>
      <c r="H55" s="38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1" customHeight="1" outlineLevel="1">
      <c r="A56" s="114"/>
      <c r="B56" s="105"/>
      <c r="C56" s="105"/>
      <c r="D56" s="108"/>
      <c r="E56" s="43" t="s">
        <v>149</v>
      </c>
      <c r="F56" s="37"/>
      <c r="G56" s="23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 customHeight="1" outlineLevel="1">
      <c r="A57" s="114"/>
      <c r="B57" s="105"/>
      <c r="C57" s="105"/>
      <c r="D57" s="108"/>
      <c r="E57" s="43" t="s">
        <v>150</v>
      </c>
      <c r="F57" s="37"/>
      <c r="G57" s="23"/>
      <c r="H57" s="3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34.5" customHeight="1" outlineLevel="1">
      <c r="A58" s="114"/>
      <c r="B58" s="105"/>
      <c r="C58" s="105"/>
      <c r="D58" s="108"/>
      <c r="E58" s="43" t="s">
        <v>151</v>
      </c>
      <c r="F58" s="37"/>
      <c r="G58" s="23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0.25" customHeight="1" outlineLevel="1">
      <c r="A59" s="114"/>
      <c r="B59" s="105"/>
      <c r="C59" s="105"/>
      <c r="D59" s="108"/>
      <c r="E59" s="43" t="s">
        <v>149</v>
      </c>
      <c r="F59" s="37"/>
      <c r="G59" s="23"/>
      <c r="H59" s="38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 outlineLevel="1">
      <c r="A60" s="114"/>
      <c r="B60" s="105"/>
      <c r="C60" s="105"/>
      <c r="D60" s="108"/>
      <c r="E60" s="43" t="s">
        <v>152</v>
      </c>
      <c r="F60" s="37"/>
      <c r="G60" s="23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9.5" customHeight="1" hidden="1" outlineLevel="2">
      <c r="A61" s="115"/>
      <c r="B61" s="106"/>
      <c r="C61" s="106"/>
      <c r="D61" s="109"/>
      <c r="E61" s="43" t="s">
        <v>153</v>
      </c>
      <c r="F61" s="37"/>
      <c r="G61" s="23"/>
      <c r="H61" s="38"/>
      <c r="I61" s="39"/>
      <c r="J61" s="39"/>
      <c r="K61" s="39"/>
      <c r="L61" s="39"/>
      <c r="M61" s="39"/>
      <c r="N61" s="39"/>
      <c r="O61" s="39"/>
      <c r="P61" s="39"/>
      <c r="Q61" s="39"/>
    </row>
    <row r="62" spans="1:8" ht="33" customHeight="1" outlineLevel="1" collapsed="1">
      <c r="A62" s="113">
        <v>23</v>
      </c>
      <c r="B62" s="104" t="s">
        <v>124</v>
      </c>
      <c r="C62" s="104" t="s">
        <v>61</v>
      </c>
      <c r="D62" s="107" t="s">
        <v>120</v>
      </c>
      <c r="E62" s="36" t="s">
        <v>154</v>
      </c>
      <c r="F62" s="20"/>
      <c r="G62" s="23" t="s">
        <v>126</v>
      </c>
      <c r="H62" s="34"/>
    </row>
    <row r="63" spans="1:8" ht="35.25" customHeight="1" hidden="1" outlineLevel="2">
      <c r="A63" s="114"/>
      <c r="B63" s="105"/>
      <c r="C63" s="105"/>
      <c r="D63" s="108"/>
      <c r="E63" s="36" t="s">
        <v>155</v>
      </c>
      <c r="F63" s="20"/>
      <c r="G63" s="23"/>
      <c r="H63" s="34"/>
    </row>
    <row r="64" spans="1:8" ht="33" customHeight="1" outlineLevel="1" collapsed="1">
      <c r="A64" s="114"/>
      <c r="B64" s="105"/>
      <c r="C64" s="105"/>
      <c r="D64" s="108"/>
      <c r="E64" s="36" t="s">
        <v>156</v>
      </c>
      <c r="F64" s="20"/>
      <c r="G64" s="23"/>
      <c r="H64" s="34"/>
    </row>
    <row r="65" spans="1:8" ht="28.5" customHeight="1" hidden="1" outlineLevel="2">
      <c r="A65" s="114"/>
      <c r="B65" s="105"/>
      <c r="C65" s="105"/>
      <c r="D65" s="108"/>
      <c r="E65" s="43" t="s">
        <v>157</v>
      </c>
      <c r="F65" s="20"/>
      <c r="G65" s="23"/>
      <c r="H65" s="34"/>
    </row>
    <row r="66" spans="1:8" ht="33" customHeight="1" hidden="1" outlineLevel="2">
      <c r="A66" s="115"/>
      <c r="B66" s="106"/>
      <c r="C66" s="106"/>
      <c r="D66" s="109"/>
      <c r="E66" s="43" t="s">
        <v>158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4" t="s">
        <v>161</v>
      </c>
    </row>
    <row r="68" spans="1:8" ht="78.75" customHeight="1" outlineLevel="1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4" t="s">
        <v>161</v>
      </c>
    </row>
    <row r="69" spans="1:8" ht="78.75" customHeight="1" outlineLevel="1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4" t="s">
        <v>161</v>
      </c>
    </row>
    <row r="70" spans="1:8" ht="15" outlineLevel="1">
      <c r="A70" s="98" t="s">
        <v>166</v>
      </c>
      <c r="B70" s="99"/>
      <c r="C70" s="99"/>
      <c r="D70" s="99"/>
      <c r="E70" s="99"/>
      <c r="F70" s="99"/>
      <c r="G70" s="99"/>
      <c r="H70" s="100"/>
    </row>
    <row r="71" spans="1:8" ht="45" outlineLevel="1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4"/>
    </row>
    <row r="72" spans="1:8" ht="45" outlineLevel="1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4"/>
    </row>
    <row r="73" spans="1:8" ht="60" outlineLevel="1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4"/>
    </row>
    <row r="74" spans="1:8" ht="45.75" outlineLevel="1" thickBot="1">
      <c r="A74" s="44">
        <v>30</v>
      </c>
      <c r="B74" s="45" t="s">
        <v>174</v>
      </c>
      <c r="C74" s="45" t="s">
        <v>70</v>
      </c>
      <c r="D74" s="45" t="s">
        <v>174</v>
      </c>
      <c r="E74" s="45">
        <v>0</v>
      </c>
      <c r="F74" s="45"/>
      <c r="G74" s="46" t="s">
        <v>175</v>
      </c>
      <c r="H74" s="47"/>
    </row>
    <row r="75" spans="1:8" ht="15" outlineLevel="1">
      <c r="A75" s="120" t="s">
        <v>176</v>
      </c>
      <c r="B75" s="120"/>
      <c r="C75" s="120"/>
      <c r="D75" s="120"/>
      <c r="E75" s="120"/>
      <c r="F75" s="120"/>
      <c r="G75" s="120"/>
      <c r="H75" s="120"/>
    </row>
    <row r="76" spans="1:8" ht="45" outlineLevel="1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8" t="s">
        <v>177</v>
      </c>
      <c r="H76" s="6"/>
    </row>
    <row r="77" spans="1:8" ht="45" outlineLevel="1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8" t="s">
        <v>178</v>
      </c>
      <c r="H77" s="6"/>
    </row>
    <row r="78" spans="1:8" ht="45" outlineLevel="1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8" t="s">
        <v>179</v>
      </c>
      <c r="H78" s="6"/>
    </row>
    <row r="79" spans="1:8" ht="45" outlineLevel="1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8" t="s">
        <v>180</v>
      </c>
      <c r="H79" s="6"/>
    </row>
    <row r="80" spans="1:8" ht="45" outlineLevel="1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8" t="s">
        <v>181</v>
      </c>
      <c r="H80" s="6"/>
    </row>
    <row r="81" spans="1:8" ht="45" outlineLevel="1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8" t="s">
        <v>182</v>
      </c>
      <c r="H81" s="6"/>
    </row>
    <row r="82" spans="1:8" ht="15" outlineLevel="1">
      <c r="A82" s="117" t="s">
        <v>183</v>
      </c>
      <c r="B82" s="118"/>
      <c r="C82" s="118"/>
      <c r="D82" s="118"/>
      <c r="E82" s="118"/>
      <c r="F82" s="118"/>
      <c r="G82" s="118"/>
      <c r="H82" s="119"/>
    </row>
    <row r="83" spans="1:8" ht="30" outlineLevel="1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8" t="s">
        <v>185</v>
      </c>
      <c r="H83" s="6"/>
    </row>
    <row r="84" spans="1:8" ht="15" outlineLevel="1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8" t="s">
        <v>186</v>
      </c>
      <c r="H84" s="6"/>
    </row>
    <row r="85" spans="1:8" ht="30" outlineLevel="1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8" t="s">
        <v>189</v>
      </c>
      <c r="H85" s="6"/>
    </row>
    <row r="86" spans="1:8" ht="30" outlineLevel="1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8" t="s">
        <v>191</v>
      </c>
      <c r="H86" s="49"/>
    </row>
    <row r="87" spans="1:8" ht="30" outlineLevel="1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8" t="s">
        <v>193</v>
      </c>
      <c r="H87" s="49"/>
    </row>
    <row r="88" spans="1:8" ht="30" outlineLevel="1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8" t="s">
        <v>195</v>
      </c>
      <c r="H88" s="49"/>
    </row>
    <row r="89" spans="1:8" ht="75" outlineLevel="1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8" t="s">
        <v>197</v>
      </c>
      <c r="H89" s="49"/>
    </row>
    <row r="90" spans="1:8" ht="60" outlineLevel="1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8" t="s">
        <v>199</v>
      </c>
      <c r="H90" s="49"/>
    </row>
    <row r="91" spans="1:8" ht="75" outlineLevel="1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8" t="s">
        <v>201</v>
      </c>
      <c r="H91" s="49"/>
    </row>
    <row r="92" spans="1:8" ht="90" outlineLevel="1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8" t="s">
        <v>203</v>
      </c>
      <c r="H92" s="49"/>
    </row>
    <row r="93" spans="1:8" ht="15" outlineLevel="1">
      <c r="A93" s="117" t="s">
        <v>204</v>
      </c>
      <c r="B93" s="118"/>
      <c r="C93" s="118"/>
      <c r="D93" s="118"/>
      <c r="E93" s="118"/>
      <c r="F93" s="118"/>
      <c r="G93" s="118"/>
      <c r="H93" s="119"/>
    </row>
    <row r="94" spans="1:8" ht="45" outlineLevel="1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8" t="s">
        <v>169</v>
      </c>
      <c r="H94" s="15"/>
    </row>
    <row r="95" spans="1:8" ht="45" outlineLevel="1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8" t="s">
        <v>205</v>
      </c>
      <c r="H95" s="15"/>
    </row>
    <row r="96" spans="1:8" ht="60" outlineLevel="1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8" t="s">
        <v>173</v>
      </c>
      <c r="H96" s="15"/>
    </row>
    <row r="97" spans="1:8" ht="45" outlineLevel="1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8" t="s">
        <v>206</v>
      </c>
      <c r="H97" s="15"/>
    </row>
    <row r="98" spans="1:8" ht="15">
      <c r="A98" s="117" t="s">
        <v>207</v>
      </c>
      <c r="B98" s="118"/>
      <c r="C98" s="118"/>
      <c r="D98" s="118"/>
      <c r="E98" s="118"/>
      <c r="F98" s="118"/>
      <c r="G98" s="118"/>
      <c r="H98" s="119"/>
    </row>
    <row r="99" spans="1:8" ht="48" customHeight="1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8" t="s">
        <v>209</v>
      </c>
      <c r="H99" s="15"/>
    </row>
    <row r="100" spans="1:8" ht="30">
      <c r="A100" s="5">
        <v>52</v>
      </c>
      <c r="B100" s="15" t="s">
        <v>210</v>
      </c>
      <c r="C100" s="5" t="s">
        <v>168</v>
      </c>
      <c r="D100" s="15" t="s">
        <v>210</v>
      </c>
      <c r="E100" s="26" t="s">
        <v>272</v>
      </c>
      <c r="F100" s="20"/>
      <c r="G100" s="48" t="s">
        <v>211</v>
      </c>
      <c r="H100" s="15"/>
    </row>
    <row r="101" spans="1:8" ht="75">
      <c r="A101" s="5">
        <v>53</v>
      </c>
      <c r="B101" s="15" t="s">
        <v>212</v>
      </c>
      <c r="C101" s="5" t="s">
        <v>70</v>
      </c>
      <c r="D101" s="15" t="s">
        <v>212</v>
      </c>
      <c r="E101" s="26">
        <v>20385.08</v>
      </c>
      <c r="F101" s="20"/>
      <c r="G101" s="48" t="s">
        <v>213</v>
      </c>
      <c r="H101" s="15"/>
    </row>
    <row r="103" spans="1:5" ht="15">
      <c r="A103" s="139" t="s">
        <v>342</v>
      </c>
      <c r="B103" s="139"/>
      <c r="C103" s="139"/>
      <c r="D103" s="139"/>
      <c r="E103" s="139"/>
    </row>
    <row r="104" spans="1:5" ht="18.75">
      <c r="A104" s="140" t="s">
        <v>306</v>
      </c>
      <c r="B104" s="140"/>
      <c r="C104" s="140"/>
      <c r="D104" s="140"/>
      <c r="E104" s="142" t="s">
        <v>307</v>
      </c>
    </row>
    <row r="105" spans="1:5" ht="48" customHeight="1">
      <c r="A105" s="131" t="s">
        <v>308</v>
      </c>
      <c r="B105" s="131"/>
      <c r="C105" s="131"/>
      <c r="D105" s="131"/>
      <c r="E105" s="143"/>
    </row>
    <row r="106" spans="1:5" ht="48" customHeight="1">
      <c r="A106" s="141" t="s">
        <v>309</v>
      </c>
      <c r="B106" s="141"/>
      <c r="C106" s="141"/>
      <c r="D106" s="141"/>
      <c r="E106" s="75">
        <v>0.01</v>
      </c>
    </row>
    <row r="107" spans="1:5" ht="48" customHeight="1">
      <c r="A107" s="130" t="s">
        <v>310</v>
      </c>
      <c r="B107" s="130"/>
      <c r="C107" s="130"/>
      <c r="D107" s="130"/>
      <c r="E107" s="76">
        <v>0.005</v>
      </c>
    </row>
    <row r="108" spans="1:5" ht="48" customHeight="1">
      <c r="A108" s="130" t="s">
        <v>311</v>
      </c>
      <c r="B108" s="130"/>
      <c r="C108" s="130"/>
      <c r="D108" s="130"/>
      <c r="E108" s="75">
        <v>0.01</v>
      </c>
    </row>
    <row r="109" spans="1:5" ht="48" customHeight="1">
      <c r="A109" s="130" t="s">
        <v>312</v>
      </c>
      <c r="B109" s="130"/>
      <c r="C109" s="130"/>
      <c r="D109" s="130"/>
      <c r="E109" s="75">
        <v>0.1</v>
      </c>
    </row>
    <row r="110" spans="1:5" ht="48" customHeight="1">
      <c r="A110" s="130" t="s">
        <v>313</v>
      </c>
      <c r="B110" s="130"/>
      <c r="C110" s="130"/>
      <c r="D110" s="130"/>
      <c r="E110" s="77">
        <v>0.005</v>
      </c>
    </row>
    <row r="111" spans="1:5" ht="48" customHeight="1">
      <c r="A111" s="135" t="s">
        <v>314</v>
      </c>
      <c r="B111" s="135"/>
      <c r="C111" s="135"/>
      <c r="D111" s="135"/>
      <c r="E111" s="75">
        <v>0.3</v>
      </c>
    </row>
    <row r="112" spans="1:5" ht="48" customHeight="1">
      <c r="A112" s="130" t="s">
        <v>315</v>
      </c>
      <c r="B112" s="130"/>
      <c r="C112" s="130"/>
      <c r="D112" s="130"/>
      <c r="E112" s="75">
        <v>0.02</v>
      </c>
    </row>
    <row r="113" spans="1:5" ht="48" customHeight="1">
      <c r="A113" s="130" t="s">
        <v>316</v>
      </c>
      <c r="B113" s="130"/>
      <c r="C113" s="130"/>
      <c r="D113" s="130"/>
      <c r="E113" s="75">
        <v>0.05</v>
      </c>
    </row>
    <row r="114" spans="1:5" ht="48" customHeight="1">
      <c r="A114" s="131" t="s">
        <v>317</v>
      </c>
      <c r="B114" s="131"/>
      <c r="C114" s="131"/>
      <c r="D114" s="131"/>
      <c r="E114" s="78"/>
    </row>
    <row r="115" spans="1:5" ht="48" customHeight="1">
      <c r="A115" s="136" t="s">
        <v>318</v>
      </c>
      <c r="B115" s="137"/>
      <c r="C115" s="137"/>
      <c r="D115" s="138"/>
      <c r="E115" s="75">
        <v>0.09</v>
      </c>
    </row>
    <row r="116" spans="1:5" ht="48" customHeight="1">
      <c r="A116" s="136" t="s">
        <v>319</v>
      </c>
      <c r="B116" s="137"/>
      <c r="C116" s="137"/>
      <c r="D116" s="138"/>
      <c r="E116" s="75">
        <v>0.1</v>
      </c>
    </row>
    <row r="117" spans="1:5" ht="48" customHeight="1">
      <c r="A117" s="130" t="s">
        <v>320</v>
      </c>
      <c r="B117" s="130"/>
      <c r="C117" s="130"/>
      <c r="D117" s="130"/>
      <c r="E117" s="75">
        <v>0.1</v>
      </c>
    </row>
    <row r="118" spans="1:5" ht="48" customHeight="1">
      <c r="A118" s="130" t="s">
        <v>321</v>
      </c>
      <c r="B118" s="130"/>
      <c r="C118" s="130"/>
      <c r="D118" s="130"/>
      <c r="E118" s="75">
        <v>0.05</v>
      </c>
    </row>
    <row r="119" spans="1:5" ht="48" customHeight="1">
      <c r="A119" s="130" t="s">
        <v>322</v>
      </c>
      <c r="B119" s="130"/>
      <c r="C119" s="130"/>
      <c r="D119" s="130"/>
      <c r="E119" s="75">
        <v>0.05</v>
      </c>
    </row>
    <row r="120" spans="1:5" ht="48" customHeight="1">
      <c r="A120" s="130" t="s">
        <v>323</v>
      </c>
      <c r="B120" s="130"/>
      <c r="C120" s="130"/>
      <c r="D120" s="130"/>
      <c r="E120" s="75">
        <v>0.1</v>
      </c>
    </row>
    <row r="121" spans="1:5" ht="48" customHeight="1">
      <c r="A121" s="130" t="s">
        <v>324</v>
      </c>
      <c r="B121" s="130"/>
      <c r="C121" s="130"/>
      <c r="D121" s="130"/>
      <c r="E121" s="79">
        <v>2.02</v>
      </c>
    </row>
    <row r="122" spans="1:5" ht="48" customHeight="1">
      <c r="A122" s="131" t="s">
        <v>325</v>
      </c>
      <c r="B122" s="131"/>
      <c r="C122" s="131"/>
      <c r="D122" s="131"/>
      <c r="E122" s="80"/>
    </row>
    <row r="123" spans="1:5" ht="48" customHeight="1">
      <c r="A123" s="130" t="s">
        <v>326</v>
      </c>
      <c r="B123" s="130"/>
      <c r="C123" s="130"/>
      <c r="D123" s="130"/>
      <c r="E123" s="79">
        <v>0.81</v>
      </c>
    </row>
    <row r="124" spans="1:5" ht="15">
      <c r="A124" s="130" t="s">
        <v>327</v>
      </c>
      <c r="B124" s="130"/>
      <c r="C124" s="130"/>
      <c r="D124" s="130"/>
      <c r="E124" s="79">
        <v>1.83</v>
      </c>
    </row>
    <row r="125" spans="1:5" ht="15.75">
      <c r="A125" s="132" t="s">
        <v>328</v>
      </c>
      <c r="B125" s="133"/>
      <c r="C125" s="133"/>
      <c r="D125" s="134"/>
      <c r="E125" s="81"/>
    </row>
    <row r="126" spans="1:5" ht="15">
      <c r="A126" s="136" t="s">
        <v>329</v>
      </c>
      <c r="B126" s="137"/>
      <c r="C126" s="137"/>
      <c r="D126" s="138"/>
      <c r="E126" s="82">
        <v>1.42</v>
      </c>
    </row>
    <row r="127" spans="1:5" ht="15">
      <c r="A127" s="136" t="s">
        <v>330</v>
      </c>
      <c r="B127" s="137"/>
      <c r="C127" s="137"/>
      <c r="D127" s="138"/>
      <c r="E127" s="82">
        <v>0.5</v>
      </c>
    </row>
    <row r="128" spans="1:5" ht="15">
      <c r="A128" s="136" t="s">
        <v>331</v>
      </c>
      <c r="B128" s="137"/>
      <c r="C128" s="137"/>
      <c r="D128" s="138"/>
      <c r="E128" s="83">
        <v>2.13</v>
      </c>
    </row>
    <row r="129" spans="1:5" ht="15">
      <c r="A129" s="136" t="s">
        <v>332</v>
      </c>
      <c r="B129" s="137"/>
      <c r="C129" s="137"/>
      <c r="D129" s="138"/>
      <c r="E129" s="83">
        <v>0.42</v>
      </c>
    </row>
    <row r="130" spans="1:5" ht="15">
      <c r="A130" s="121" t="s">
        <v>333</v>
      </c>
      <c r="B130" s="122"/>
      <c r="C130" s="122"/>
      <c r="D130" s="123"/>
      <c r="E130" s="84">
        <v>0.18</v>
      </c>
    </row>
    <row r="131" spans="1:5" ht="15">
      <c r="A131" s="121" t="s">
        <v>334</v>
      </c>
      <c r="B131" s="122"/>
      <c r="C131" s="122"/>
      <c r="D131" s="123"/>
      <c r="E131" s="84">
        <v>0.15</v>
      </c>
    </row>
    <row r="132" spans="1:5" ht="15">
      <c r="A132" s="121" t="s">
        <v>335</v>
      </c>
      <c r="B132" s="122"/>
      <c r="C132" s="122"/>
      <c r="D132" s="123"/>
      <c r="E132" s="84">
        <v>0.02</v>
      </c>
    </row>
    <row r="133" spans="1:5" ht="15">
      <c r="A133" s="121" t="s">
        <v>336</v>
      </c>
      <c r="B133" s="122"/>
      <c r="C133" s="122"/>
      <c r="D133" s="123"/>
      <c r="E133" s="84">
        <v>0.07</v>
      </c>
    </row>
    <row r="134" spans="1:5" ht="15">
      <c r="A134" s="85" t="s">
        <v>337</v>
      </c>
      <c r="B134" s="90"/>
      <c r="C134" s="86"/>
      <c r="D134" s="87"/>
      <c r="E134" s="84">
        <v>10.07</v>
      </c>
    </row>
    <row r="135" spans="1:5" ht="15.75">
      <c r="A135" s="124" t="s">
        <v>338</v>
      </c>
      <c r="B135" s="125"/>
      <c r="C135" s="125"/>
      <c r="D135" s="126"/>
      <c r="E135" s="88"/>
    </row>
    <row r="136" spans="1:5" ht="15.75">
      <c r="A136" s="127" t="s">
        <v>339</v>
      </c>
      <c r="B136" s="128"/>
      <c r="C136" s="128"/>
      <c r="D136" s="129"/>
      <c r="E136" s="88">
        <v>0.5</v>
      </c>
    </row>
    <row r="137" spans="1:5" ht="15.75">
      <c r="A137" s="127" t="s">
        <v>340</v>
      </c>
      <c r="B137" s="128"/>
      <c r="C137" s="128"/>
      <c r="D137" s="129"/>
      <c r="E137" s="88">
        <v>1.52</v>
      </c>
    </row>
    <row r="138" spans="1:5" ht="15.75">
      <c r="A138" s="116" t="s">
        <v>341</v>
      </c>
      <c r="B138" s="116"/>
      <c r="C138" s="116"/>
      <c r="D138" s="116"/>
      <c r="E138" s="89">
        <v>12.14</v>
      </c>
    </row>
  </sheetData>
  <sheetProtection password="C484" sheet="1" objects="1" scenarios="1" selectLockedCells="1" selectUnlockedCells="1"/>
  <mergeCells count="68">
    <mergeCell ref="A132:D132"/>
    <mergeCell ref="A133:D133"/>
    <mergeCell ref="A135:D135"/>
    <mergeCell ref="A136:D136"/>
    <mergeCell ref="A137:D137"/>
    <mergeCell ref="A138:D138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3:E103"/>
    <mergeCell ref="A104:D104"/>
    <mergeCell ref="E104:E105"/>
    <mergeCell ref="A105:D105"/>
    <mergeCell ref="A106:D106"/>
    <mergeCell ref="A107:D107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2018-04-27T07:41:25Z</cp:lastPrinted>
  <dcterms:created xsi:type="dcterms:W3CDTF">2012-07-30T08:36:24Z</dcterms:created>
  <dcterms:modified xsi:type="dcterms:W3CDTF">2018-05-15T09:35:35Z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